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4ADBC4AD-28A1-497C-8EFD-C52778A1020E}" xr6:coauthVersionLast="47" xr6:coauthVersionMax="47" xr10:uidLastSave="{00000000-0000-0000-0000-000000000000}"/>
  <bookViews>
    <workbookView xWindow="-108" yWindow="-108" windowWidth="30936" windowHeight="16776" xr2:uid="{00000000-000D-0000-FFFF-FFFF00000000}"/>
  </bookViews>
  <sheets>
    <sheet name="Deckblatt" sheetId="6" r:id="rId1"/>
    <sheet name="Erstmalige Festsetzung 4-2026" sheetId="10" r:id="rId2"/>
  </sheets>
  <definedNames>
    <definedName name="_xlnm.Print_Area" localSheetId="1">'Erstmalige Festsetzung 4-2026'!$A:$D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0" l="1"/>
  <c r="D85" i="10"/>
  <c r="D84" i="10"/>
  <c r="D81" i="10"/>
  <c r="D72" i="10"/>
  <c r="D59" i="10"/>
  <c r="D61" i="10" s="1"/>
  <c r="D56" i="10"/>
  <c r="D58" i="10" s="1"/>
  <c r="D44" i="10"/>
  <c r="D46" i="10" s="1"/>
  <c r="D41" i="10"/>
  <c r="D43" i="10" s="1"/>
  <c r="D31" i="10"/>
  <c r="D28" i="10"/>
  <c r="D17" i="10"/>
  <c r="D9" i="10"/>
  <c r="D12" i="10" s="1"/>
  <c r="D19" i="10" l="1"/>
  <c r="D22" i="10" s="1"/>
  <c r="D25" i="10" s="1"/>
  <c r="D35" i="10" s="1"/>
  <c r="D37" i="10" s="1"/>
  <c r="D40" i="10" s="1"/>
  <c r="D50" i="10" s="1"/>
  <c r="D52" i="10" s="1"/>
  <c r="D55" i="10" s="1"/>
  <c r="D65" i="10" s="1"/>
  <c r="D67" i="10" s="1"/>
  <c r="D74" i="10" s="1"/>
  <c r="D73" i="10" l="1"/>
  <c r="D75" i="10"/>
  <c r="D77" i="10" s="1"/>
  <c r="D83" i="10" s="1"/>
  <c r="D76" i="10" l="1"/>
</calcChain>
</file>

<file path=xl/sharedStrings.xml><?xml version="1.0" encoding="utf-8"?>
<sst xmlns="http://schemas.openxmlformats.org/spreadsheetml/2006/main" count="242" uniqueCount="230">
  <si>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</si>
  <si>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</si>
  <si>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</si>
  <si>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</si>
  <si>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</si>
  <si>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</si>
  <si>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</si>
  <si>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</si>
  <si>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</si>
  <si>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</si>
  <si>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</si>
  <si>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</si>
  <si>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</si>
  <si>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</si>
  <si>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</si>
  <si>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</si>
  <si>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</si>
  <si>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</si>
  <si>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</si>
  <si>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</si>
  <si>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</si>
  <si>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</si>
  <si>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</si>
  <si>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</si>
  <si>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</si>
  <si>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</si>
  <si>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</si>
  <si>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</si>
  <si>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</si>
  <si>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</si>
  <si>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</si>
  <si>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</si>
  <si>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</si>
  <si>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</si>
  <si>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</si>
  <si>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</si>
  <si>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</si>
  <si>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</si>
  <si>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</si>
  <si>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</si>
  <si>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</si>
  <si>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</si>
  <si>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</si>
  <si>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</si>
  <si>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</si>
  <si>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</si>
  <si>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</si>
  <si>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</si>
  <si>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</si>
  <si>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</si>
  <si>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</si>
  <si>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</si>
  <si>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</si>
  <si>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</si>
  <si>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</si>
  <si>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</si>
  <si>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</si>
  <si>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</si>
  <si>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</si>
  <si>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</si>
  <si>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</si>
  <si>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</si>
  <si>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</si>
  <si>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</si>
  <si>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</si>
  <si>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</si>
  <si>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</si>
  <si>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</si>
  <si>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</si>
  <si>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</si>
  <si>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</si>
  <si>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</si>
  <si>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</si>
  <si>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</si>
  <si>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</si>
  <si>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</si>
  <si>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</si>
  <si>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</si>
  <si>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</si>
  <si>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</si>
  <si>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</si>
  <si>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</si>
  <si>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</si>
  <si>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</si>
  <si>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</si>
  <si>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</si>
  <si>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</si>
  <si>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</si>
  <si>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</si>
  <si>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</si>
  <si>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</si>
  <si>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</si>
  <si>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</si>
  <si>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</si>
  <si>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</si>
  <si>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</si>
  <si>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</si>
  <si>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</si>
  <si>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</si>
  <si>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</si>
  <si>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</si>
  <si>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</si>
  <si>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</si>
  <si>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</si>
  <si>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</si>
  <si>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</si>
  <si>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</si>
  <si>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</si>
  <si>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</si>
  <si>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</si>
  <si>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</si>
  <si>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</si>
  <si>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</si>
  <si>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</si>
  <si>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</si>
  <si>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</si>
  <si>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</si>
  <si>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</si>
  <si>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</si>
  <si>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</si>
  <si>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</si>
  <si>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</si>
  <si>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</si>
  <si>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</si>
  <si>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</si>
  <si>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</si>
  <si>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[12]*([13]-[14])</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</si>
  <si>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</si>
  <si>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</si>
  <si>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</si>
  <si>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</si>
  <si>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</si>
  <si>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</si>
  <si>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</si>
  <si>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</si>
  <si>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</si>
  <si>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</si>
  <si>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</si>
  <si>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</si>
  <si>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</si>
  <si>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</si>
  <si>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</si>
  <si>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</si>
  <si>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</si>
  <si>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</si>
  <si>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</si>
  <si>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</si>
  <si>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</si>
  <si>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</si>
  <si>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</si>
  <si>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</si>
  <si>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</si>
  <si>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</si>
  <si>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</si>
  <si>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</si>
  <si>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</si>
  <si>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</si>
  <si>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</si>
  <si>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</si>
  <si>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</si>
  <si>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</si>
  <si>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</si>
  <si>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4/2026</t>
  </si>
  <si>
    <t>4/2026: 0,00 €</t>
  </si>
  <si>
    <t>4/2026: [74] aus Vorquartal</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</si>
  <si>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</si>
  <si>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</si>
  <si>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</si>
  <si>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</si>
  <si>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</si>
  <si>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</si>
  <si>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</si>
  <si>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</si>
  <si>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</si>
  <si>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</si>
  <si>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</si>
  <si>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</si>
  <si>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</si>
  <si>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</si>
  <si>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</si>
  <si>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</si>
  <si>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</si>
  <si>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</si>
  <si>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</si>
  <si>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</si>
  <si>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</si>
  <si>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</si>
  <si>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</si>
  <si>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</si>
  <si>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</si>
  <si>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</si>
  <si>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</si>
  <si>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</si>
  <si>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</si>
  <si>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</si>
  <si>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</si>
  <si>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</si>
  <si>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</si>
  <si>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</si>
  <si>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</si>
  <si>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</si>
  <si>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</si>
  <si>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</si>
  <si>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</si>
  <si>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</si>
  <si>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</si>
  <si>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</si>
  <si>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</si>
  <si>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</si>
  <si>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</si>
  <si>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</si>
  <si>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</si>
  <si>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</si>
  <si>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</si>
  <si>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</si>
  <si>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</si>
  <si>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</si>
  <si>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</si>
  <si>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</si>
  <si>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</si>
  <si>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</si>
  <si>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</si>
  <si>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</si>
  <si>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</si>
  <si>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</si>
  <si>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</si>
  <si>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</si>
  <si>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t>Auf die Kostenerstattung gemäß § 13 oder § 53 SGB V entfallendes Honorarvolumen in Euro, insoweit dieses in der MGV nach [13] enthalten ist, gemäß der vom Institut des Bewertungsausschusses plausibilisierten Tabelle 3 der Anlage des Beschlusses mit Ausprägung der Leistungsabgrenzung "Nr. 3.3" (positives Vorzeichen, wenn in der MGV enthalten)</t>
  </si>
  <si>
    <r>
      <t>*  Das MGV_EGV_KZ gibt die MGV-Abgrenzung in der jeweiligen Arzt-KV wieder.</t>
    </r>
    <r>
      <rPr>
        <strike/>
        <sz val="11"/>
        <rFont val="Calibri"/>
        <family val="2"/>
        <scheme val="minor"/>
      </rPr>
      <t xml:space="preserve">
  </t>
    </r>
  </si>
  <si>
    <t xml:space="preserve">4/2026: [72] aus Vorquartal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</si>
</sst>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2" fillId="0" borderId="0" xfId="0" applyFont="1" applyFill="1" applyAlignment="1">
      <alignmen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226</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6771-28E1-47F6-A79D-4EEF6DBAFB79}">
  <sheetPr>
    <pageSetUpPr fitToPage="1"/>
  </sheetPr>
  <dimension ref="A1:G90"/>
  <sheetViews>
    <sheetView zoomScaleNormal="100" workbookViewId="0">
      <pane ySplit="3" topLeftCell="A4" activePane="bottomLeft" state="frozen"/>
      <selection activeCell="D1" sqref="D1"/>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2" t="str">
        <f>D2&amp;". Quartal "&amp;D1</f>
        <v>4. Quartal 2026</v>
      </c>
      <c r="C1" s="45" t="s">
        <v>110</v>
      </c>
      <c r="D1" s="46">
        <v>2026</v>
      </c>
      <c r="E1" s="3"/>
    </row>
    <row r="2" spans="1:7" ht="15" thickBot="1" x14ac:dyDescent="0.35">
      <c r="A2" s="3"/>
      <c r="C2" s="45" t="s">
        <v>111</v>
      </c>
      <c r="D2" s="46">
        <v>4</v>
      </c>
    </row>
    <row r="3" spans="1:7" x14ac:dyDescent="0.3">
      <c r="A3" s="42" t="s">
        <v>48</v>
      </c>
      <c r="B3" s="7" t="s">
        <v>50</v>
      </c>
      <c r="C3" s="7" t="s">
        <v>0</v>
      </c>
      <c r="D3" s="7" t="s">
        <v>1</v>
      </c>
      <c r="E3" s="7" t="s">
        <v>2</v>
      </c>
      <c r="F3" s="8" t="s">
        <v>17</v>
      </c>
    </row>
    <row r="4" spans="1:7" x14ac:dyDescent="0.3">
      <c r="A4" s="9" t="s">
        <v>22</v>
      </c>
      <c r="B4" s="32"/>
      <c r="C4" s="32"/>
      <c r="D4" s="32"/>
      <c r="E4" s="53"/>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162</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165</v>
      </c>
      <c r="B20" s="1" t="s">
        <v>71</v>
      </c>
      <c r="D20" s="13"/>
      <c r="E20" s="50" t="s">
        <v>42</v>
      </c>
      <c r="F20" s="15"/>
    </row>
    <row r="21" spans="1:6" ht="105" customHeight="1" x14ac:dyDescent="0.3">
      <c r="A21" s="47" t="s">
        <v>166</v>
      </c>
      <c r="B21" s="51" t="s">
        <v>227</v>
      </c>
      <c r="C21" s="1"/>
      <c r="D21" s="13"/>
      <c r="E21" s="50"/>
      <c r="F21" s="15"/>
    </row>
    <row r="22" spans="1:6" ht="57.6" x14ac:dyDescent="0.3">
      <c r="A22" s="47" t="s">
        <v>167</v>
      </c>
      <c r="B22" s="18" t="s">
        <v>72</v>
      </c>
      <c r="C22" s="18" t="s">
        <v>126</v>
      </c>
      <c r="D22" s="19" t="e">
        <f>D19*(D20-D21)</f>
        <v>#DIV/0!</v>
      </c>
      <c r="E22" s="50" t="s">
        <v>127</v>
      </c>
      <c r="F22" s="26"/>
    </row>
    <row r="23" spans="1:6" ht="43.5" customHeight="1" x14ac:dyDescent="0.3">
      <c r="A23" s="47" t="s">
        <v>168</v>
      </c>
      <c r="B23" s="1" t="s">
        <v>51</v>
      </c>
      <c r="C23" s="18"/>
      <c r="D23" s="13"/>
      <c r="E23" s="58" t="s">
        <v>128</v>
      </c>
      <c r="F23" s="26"/>
    </row>
    <row r="24" spans="1:6" ht="28.8" x14ac:dyDescent="0.3">
      <c r="A24" s="47" t="s">
        <v>169</v>
      </c>
      <c r="B24" s="1" t="s">
        <v>52</v>
      </c>
      <c r="C24" s="18"/>
      <c r="D24" s="13"/>
      <c r="E24" s="58"/>
      <c r="F24" s="26"/>
    </row>
    <row r="25" spans="1:6" ht="28.8" x14ac:dyDescent="0.3">
      <c r="A25" s="47" t="s">
        <v>170</v>
      </c>
      <c r="B25" s="1" t="s">
        <v>30</v>
      </c>
      <c r="C25" s="1" t="s">
        <v>129</v>
      </c>
      <c r="D25" s="5" t="e">
        <f>D22+D23-D24</f>
        <v>#DIV/0!</v>
      </c>
      <c r="E25" s="58"/>
      <c r="F25" s="26"/>
    </row>
    <row r="26" spans="1:6" x14ac:dyDescent="0.3">
      <c r="A26" s="47" t="s">
        <v>171</v>
      </c>
      <c r="B26" s="1" t="s">
        <v>73</v>
      </c>
      <c r="C26" s="18"/>
      <c r="D26" s="27"/>
      <c r="E26" s="58"/>
      <c r="F26" s="26"/>
    </row>
    <row r="27" spans="1:6" x14ac:dyDescent="0.3">
      <c r="A27" s="47" t="s">
        <v>15</v>
      </c>
      <c r="B27" s="1" t="s">
        <v>74</v>
      </c>
      <c r="C27" s="18"/>
      <c r="D27" s="27"/>
      <c r="E27" s="58"/>
      <c r="F27" s="26"/>
    </row>
    <row r="28" spans="1:6" ht="28.8" x14ac:dyDescent="0.3">
      <c r="A28" s="47" t="s">
        <v>172</v>
      </c>
      <c r="B28" s="1" t="s">
        <v>75</v>
      </c>
      <c r="C28" s="1" t="s">
        <v>130</v>
      </c>
      <c r="D28" s="28" t="e">
        <f>D27/D26</f>
        <v>#DIV/0!</v>
      </c>
      <c r="E28" s="58"/>
      <c r="F28" s="26"/>
    </row>
    <row r="29" spans="1:6" x14ac:dyDescent="0.3">
      <c r="A29" s="47" t="s">
        <v>173</v>
      </c>
      <c r="B29" s="1" t="s">
        <v>76</v>
      </c>
      <c r="C29" s="18"/>
      <c r="D29" s="55"/>
      <c r="E29" s="58"/>
      <c r="F29" s="26"/>
    </row>
    <row r="30" spans="1:6" x14ac:dyDescent="0.3">
      <c r="A30" s="47" t="s">
        <v>16</v>
      </c>
      <c r="B30" s="1" t="s">
        <v>77</v>
      </c>
      <c r="C30" s="18"/>
      <c r="D30" s="55"/>
      <c r="E30" s="58"/>
      <c r="F30" s="26"/>
    </row>
    <row r="31" spans="1:6" ht="28.8" x14ac:dyDescent="0.3">
      <c r="A31" s="47" t="s">
        <v>174</v>
      </c>
      <c r="B31" s="1" t="s">
        <v>78</v>
      </c>
      <c r="C31" s="1" t="s">
        <v>131</v>
      </c>
      <c r="D31" s="28" t="e">
        <f>D30/D29</f>
        <v>#DIV/0!</v>
      </c>
      <c r="E31" s="58"/>
      <c r="F31" s="26"/>
    </row>
    <row r="32" spans="1:6" ht="28.8" x14ac:dyDescent="0.3">
      <c r="A32" s="47" t="s">
        <v>175</v>
      </c>
      <c r="B32" s="1" t="s">
        <v>79</v>
      </c>
      <c r="C32" s="18"/>
      <c r="D32" s="35"/>
      <c r="E32" s="58"/>
      <c r="F32" s="26"/>
    </row>
    <row r="33" spans="1:6" ht="28.8" x14ac:dyDescent="0.3">
      <c r="A33" s="47" t="s">
        <v>176</v>
      </c>
      <c r="B33" s="1" t="s">
        <v>80</v>
      </c>
      <c r="C33" s="18"/>
      <c r="D33" s="35"/>
      <c r="E33" s="58"/>
      <c r="F33" s="26"/>
    </row>
    <row r="34" spans="1:6" ht="57.6" x14ac:dyDescent="0.3">
      <c r="A34" s="47" t="s">
        <v>177</v>
      </c>
      <c r="B34" s="1" t="s">
        <v>81</v>
      </c>
      <c r="C34" s="18"/>
      <c r="D34" s="35"/>
      <c r="E34" s="58"/>
      <c r="F34" s="26"/>
    </row>
    <row r="35" spans="1:6" ht="29.1" customHeight="1" x14ac:dyDescent="0.3">
      <c r="A35" s="47" t="s">
        <v>178</v>
      </c>
      <c r="B35" s="1" t="s">
        <v>132</v>
      </c>
      <c r="C35" s="1" t="s">
        <v>133</v>
      </c>
      <c r="D35" s="5" t="e">
        <f>D25*D28*D31*(1+D32)*(1+D33)*(1+D34)</f>
        <v>#DIV/0!</v>
      </c>
      <c r="E35" s="58"/>
      <c r="F35" s="26"/>
    </row>
    <row r="36" spans="1:6" ht="43.2" x14ac:dyDescent="0.3">
      <c r="A36" s="47" t="s">
        <v>179</v>
      </c>
      <c r="B36" s="1" t="s">
        <v>82</v>
      </c>
      <c r="C36" s="18"/>
      <c r="D36" s="13"/>
      <c r="E36" s="58"/>
      <c r="F36" s="26"/>
    </row>
    <row r="37" spans="1:6" ht="28.8" x14ac:dyDescent="0.3">
      <c r="A37" s="48" t="s">
        <v>180</v>
      </c>
      <c r="B37" s="18" t="s">
        <v>116</v>
      </c>
      <c r="C37" s="18" t="s">
        <v>134</v>
      </c>
      <c r="D37" s="19" t="e">
        <f>D35+D36</f>
        <v>#DIV/0!</v>
      </c>
      <c r="E37" s="58"/>
      <c r="F37" s="26"/>
    </row>
    <row r="38" spans="1:6" ht="29.1" customHeight="1" x14ac:dyDescent="0.3">
      <c r="A38" s="47" t="s">
        <v>181</v>
      </c>
      <c r="B38" s="1" t="s">
        <v>53</v>
      </c>
      <c r="C38" s="18"/>
      <c r="D38" s="13"/>
      <c r="E38" s="58" t="s">
        <v>140</v>
      </c>
      <c r="F38" s="26"/>
    </row>
    <row r="39" spans="1:6" ht="29.1" customHeight="1" x14ac:dyDescent="0.3">
      <c r="A39" s="47" t="s">
        <v>182</v>
      </c>
      <c r="B39" s="1" t="s">
        <v>54</v>
      </c>
      <c r="C39" s="18"/>
      <c r="D39" s="13"/>
      <c r="E39" s="58"/>
      <c r="F39" s="26"/>
    </row>
    <row r="40" spans="1:6" ht="28.8" x14ac:dyDescent="0.3">
      <c r="A40" s="47" t="s">
        <v>183</v>
      </c>
      <c r="B40" s="1" t="s">
        <v>32</v>
      </c>
      <c r="C40" s="1" t="s">
        <v>135</v>
      </c>
      <c r="D40" s="5" t="e">
        <f>D37+D38-D39</f>
        <v>#DIV/0!</v>
      </c>
      <c r="E40" s="58"/>
      <c r="F40" s="26"/>
    </row>
    <row r="41" spans="1:6" x14ac:dyDescent="0.3">
      <c r="A41" s="47" t="s">
        <v>184</v>
      </c>
      <c r="B41" s="1" t="s">
        <v>74</v>
      </c>
      <c r="C41" s="1" t="s">
        <v>15</v>
      </c>
      <c r="D41" s="36">
        <f>D27</f>
        <v>0</v>
      </c>
      <c r="E41" s="58"/>
      <c r="F41" s="26"/>
    </row>
    <row r="42" spans="1:6" x14ac:dyDescent="0.3">
      <c r="A42" s="47" t="s">
        <v>18</v>
      </c>
      <c r="B42" s="1" t="s">
        <v>83</v>
      </c>
      <c r="C42" s="18"/>
      <c r="D42" s="27"/>
      <c r="E42" s="58"/>
      <c r="F42" s="26"/>
    </row>
    <row r="43" spans="1:6" ht="28.8" x14ac:dyDescent="0.3">
      <c r="A43" s="47" t="s">
        <v>185</v>
      </c>
      <c r="B43" s="1" t="s">
        <v>84</v>
      </c>
      <c r="C43" s="1" t="s">
        <v>136</v>
      </c>
      <c r="D43" s="28" t="e">
        <f>D42/D41</f>
        <v>#DIV/0!</v>
      </c>
      <c r="E43" s="58"/>
      <c r="F43" s="26"/>
    </row>
    <row r="44" spans="1:6" x14ac:dyDescent="0.3">
      <c r="A44" s="47" t="s">
        <v>186</v>
      </c>
      <c r="B44" s="1" t="s">
        <v>77</v>
      </c>
      <c r="C44" s="1" t="s">
        <v>16</v>
      </c>
      <c r="D44" s="56">
        <f>D30</f>
        <v>0</v>
      </c>
      <c r="E44" s="58"/>
      <c r="F44" s="26"/>
    </row>
    <row r="45" spans="1:6" x14ac:dyDescent="0.3">
      <c r="A45" s="47" t="s">
        <v>21</v>
      </c>
      <c r="B45" s="1" t="s">
        <v>85</v>
      </c>
      <c r="C45" s="18"/>
      <c r="D45" s="55"/>
      <c r="E45" s="58"/>
      <c r="F45" s="26"/>
    </row>
    <row r="46" spans="1:6" ht="28.8" x14ac:dyDescent="0.3">
      <c r="A46" s="47" t="s">
        <v>187</v>
      </c>
      <c r="B46" s="1" t="s">
        <v>86</v>
      </c>
      <c r="C46" s="1" t="s">
        <v>137</v>
      </c>
      <c r="D46" s="28" t="e">
        <f>D45/D44</f>
        <v>#DIV/0!</v>
      </c>
      <c r="E46" s="58"/>
      <c r="F46" s="26"/>
    </row>
    <row r="47" spans="1:6" ht="28.8" x14ac:dyDescent="0.3">
      <c r="A47" s="47" t="s">
        <v>188</v>
      </c>
      <c r="B47" s="1" t="s">
        <v>87</v>
      </c>
      <c r="C47" s="18"/>
      <c r="D47" s="29"/>
      <c r="E47" s="58"/>
      <c r="F47" s="26"/>
    </row>
    <row r="48" spans="1:6" ht="28.8" x14ac:dyDescent="0.3">
      <c r="A48" s="47" t="s">
        <v>189</v>
      </c>
      <c r="B48" s="1" t="s">
        <v>88</v>
      </c>
      <c r="C48" s="18"/>
      <c r="D48" s="29"/>
      <c r="E48" s="58"/>
      <c r="F48" s="26"/>
    </row>
    <row r="49" spans="1:6" ht="57.6" x14ac:dyDescent="0.3">
      <c r="A49" s="47" t="s">
        <v>190</v>
      </c>
      <c r="B49" s="1" t="s">
        <v>89</v>
      </c>
      <c r="C49" s="18"/>
      <c r="D49" s="29"/>
      <c r="E49" s="58"/>
      <c r="F49" s="26"/>
    </row>
    <row r="50" spans="1:6" ht="28.8" x14ac:dyDescent="0.3">
      <c r="A50" s="47" t="s">
        <v>191</v>
      </c>
      <c r="B50" s="1" t="s">
        <v>90</v>
      </c>
      <c r="C50" s="1" t="s">
        <v>138</v>
      </c>
      <c r="D50" s="5" t="e">
        <f>D40*D43*D46*(1+D47)*(1+D48)*(1+D49)</f>
        <v>#DIV/0!</v>
      </c>
      <c r="E50" s="58"/>
      <c r="F50" s="26"/>
    </row>
    <row r="51" spans="1:6" ht="43.2" x14ac:dyDescent="0.3">
      <c r="A51" s="47" t="s">
        <v>192</v>
      </c>
      <c r="B51" s="1" t="s">
        <v>91</v>
      </c>
      <c r="C51" s="18"/>
      <c r="D51" s="13"/>
      <c r="E51" s="58"/>
      <c r="F51" s="26"/>
    </row>
    <row r="52" spans="1:6" ht="28.8" x14ac:dyDescent="0.3">
      <c r="A52" s="47" t="s">
        <v>193</v>
      </c>
      <c r="B52" s="18" t="s">
        <v>117</v>
      </c>
      <c r="C52" s="18" t="s">
        <v>139</v>
      </c>
      <c r="D52" s="19" t="e">
        <f>D50+D51</f>
        <v>#DIV/0!</v>
      </c>
      <c r="E52" s="58"/>
      <c r="F52" s="26"/>
    </row>
    <row r="53" spans="1:6" ht="29.1" customHeight="1" x14ac:dyDescent="0.3">
      <c r="A53" s="47" t="s">
        <v>211</v>
      </c>
      <c r="B53" s="1" t="s">
        <v>55</v>
      </c>
      <c r="C53" s="18"/>
      <c r="D53" s="13"/>
      <c r="E53" s="58" t="s">
        <v>142</v>
      </c>
      <c r="F53" s="26"/>
    </row>
    <row r="54" spans="1:6" ht="29.1" customHeight="1" x14ac:dyDescent="0.3">
      <c r="A54" s="47" t="s">
        <v>212</v>
      </c>
      <c r="B54" s="1" t="s">
        <v>56</v>
      </c>
      <c r="C54" s="18"/>
      <c r="D54" s="13"/>
      <c r="E54" s="58"/>
      <c r="F54" s="26"/>
    </row>
    <row r="55" spans="1:6" ht="28.8" x14ac:dyDescent="0.3">
      <c r="A55" s="47" t="s">
        <v>213</v>
      </c>
      <c r="B55" s="1" t="s">
        <v>31</v>
      </c>
      <c r="C55" s="1" t="s">
        <v>141</v>
      </c>
      <c r="D55" s="5" t="e">
        <f>D52+D53-D54</f>
        <v>#DIV/0!</v>
      </c>
      <c r="E55" s="58"/>
      <c r="F55" s="26"/>
    </row>
    <row r="56" spans="1:6" x14ac:dyDescent="0.3">
      <c r="A56" s="47" t="s">
        <v>214</v>
      </c>
      <c r="B56" s="1" t="s">
        <v>83</v>
      </c>
      <c r="C56" s="1" t="s">
        <v>18</v>
      </c>
      <c r="D56" s="36">
        <f>D42</f>
        <v>0</v>
      </c>
      <c r="E56" s="58"/>
      <c r="F56" s="26"/>
    </row>
    <row r="57" spans="1:6" x14ac:dyDescent="0.3">
      <c r="A57" s="47" t="s">
        <v>215</v>
      </c>
      <c r="B57" s="1" t="s">
        <v>93</v>
      </c>
      <c r="C57" s="18"/>
      <c r="D57" s="27"/>
      <c r="E57" s="58"/>
      <c r="F57" s="26"/>
    </row>
    <row r="58" spans="1:6" ht="28.8" x14ac:dyDescent="0.3">
      <c r="A58" s="47" t="s">
        <v>216</v>
      </c>
      <c r="B58" s="1" t="s">
        <v>94</v>
      </c>
      <c r="C58" s="1" t="s">
        <v>143</v>
      </c>
      <c r="D58" s="28" t="e">
        <f>D57/D56</f>
        <v>#DIV/0!</v>
      </c>
      <c r="E58" s="58"/>
      <c r="F58" s="26"/>
    </row>
    <row r="59" spans="1:6" x14ac:dyDescent="0.3">
      <c r="A59" s="47" t="s">
        <v>217</v>
      </c>
      <c r="B59" s="1" t="s">
        <v>85</v>
      </c>
      <c r="C59" s="1" t="s">
        <v>21</v>
      </c>
      <c r="D59" s="56">
        <f>D45</f>
        <v>0</v>
      </c>
      <c r="E59" s="58"/>
      <c r="F59" s="26"/>
    </row>
    <row r="60" spans="1:6" x14ac:dyDescent="0.3">
      <c r="A60" s="47" t="s">
        <v>218</v>
      </c>
      <c r="B60" s="1" t="s">
        <v>95</v>
      </c>
      <c r="C60" s="18"/>
      <c r="D60" s="55"/>
      <c r="E60" s="58"/>
      <c r="F60" s="26"/>
    </row>
    <row r="61" spans="1:6" ht="28.8" x14ac:dyDescent="0.3">
      <c r="A61" s="47" t="s">
        <v>219</v>
      </c>
      <c r="B61" s="1" t="s">
        <v>96</v>
      </c>
      <c r="C61" s="1" t="s">
        <v>144</v>
      </c>
      <c r="D61" s="28" t="e">
        <f>D60/D59</f>
        <v>#DIV/0!</v>
      </c>
      <c r="E61" s="58"/>
      <c r="F61" s="26"/>
    </row>
    <row r="62" spans="1:6" ht="28.8" x14ac:dyDescent="0.3">
      <c r="A62" s="47" t="s">
        <v>220</v>
      </c>
      <c r="B62" s="1" t="s">
        <v>97</v>
      </c>
      <c r="C62" s="18"/>
      <c r="D62" s="29"/>
      <c r="E62" s="58"/>
      <c r="F62" s="26"/>
    </row>
    <row r="63" spans="1:6" ht="28.8" x14ac:dyDescent="0.3">
      <c r="A63" s="47" t="s">
        <v>221</v>
      </c>
      <c r="B63" s="1" t="s">
        <v>98</v>
      </c>
      <c r="C63" s="18"/>
      <c r="D63" s="29"/>
      <c r="E63" s="58"/>
      <c r="F63" s="26"/>
    </row>
    <row r="64" spans="1:6" ht="57.6" x14ac:dyDescent="0.3">
      <c r="A64" s="47" t="s">
        <v>222</v>
      </c>
      <c r="B64" s="1" t="s">
        <v>99</v>
      </c>
      <c r="C64" s="18"/>
      <c r="D64" s="29"/>
      <c r="E64" s="58"/>
      <c r="F64" s="26"/>
    </row>
    <row r="65" spans="1:6" ht="28.8" x14ac:dyDescent="0.3">
      <c r="A65" s="47" t="s">
        <v>223</v>
      </c>
      <c r="B65" s="1" t="s">
        <v>100</v>
      </c>
      <c r="C65" s="1" t="s">
        <v>145</v>
      </c>
      <c r="D65" s="5" t="e">
        <f>D55*D58*D61*(1+D62)*(1+D63)*(1+D64)</f>
        <v>#DIV/0!</v>
      </c>
      <c r="E65" s="58"/>
      <c r="F65" s="26"/>
    </row>
    <row r="66" spans="1:6" ht="43.2" x14ac:dyDescent="0.3">
      <c r="A66" s="47" t="s">
        <v>224</v>
      </c>
      <c r="B66" s="1" t="s">
        <v>101</v>
      </c>
      <c r="C66" s="18"/>
      <c r="D66" s="13"/>
      <c r="E66" s="58"/>
      <c r="F66" s="26"/>
    </row>
    <row r="67" spans="1:6" ht="28.8" x14ac:dyDescent="0.3">
      <c r="A67" s="47" t="s">
        <v>225</v>
      </c>
      <c r="B67" s="18" t="s">
        <v>92</v>
      </c>
      <c r="C67" s="18" t="s">
        <v>146</v>
      </c>
      <c r="D67" s="19" t="e">
        <f>D65+D66</f>
        <v>#DIV/0!</v>
      </c>
      <c r="E67" s="58"/>
      <c r="F67" s="26"/>
    </row>
    <row r="68" spans="1:6" x14ac:dyDescent="0.3">
      <c r="A68" s="11" t="s">
        <v>33</v>
      </c>
      <c r="B68" s="33"/>
      <c r="C68" s="33"/>
      <c r="D68" s="37"/>
      <c r="E68" s="34"/>
      <c r="F68" s="10"/>
    </row>
    <row r="69" spans="1:6" ht="108" x14ac:dyDescent="0.3">
      <c r="A69" s="47" t="s">
        <v>194</v>
      </c>
      <c r="B69" s="1" t="s">
        <v>102</v>
      </c>
      <c r="C69" s="1"/>
      <c r="D69" s="13"/>
      <c r="E69" s="50" t="s">
        <v>147</v>
      </c>
      <c r="F69" s="26"/>
    </row>
    <row r="70" spans="1:6" ht="28.8" x14ac:dyDescent="0.3">
      <c r="A70" s="47" t="s">
        <v>195</v>
      </c>
      <c r="B70" s="1" t="s">
        <v>148</v>
      </c>
      <c r="C70" s="1" t="s">
        <v>159</v>
      </c>
      <c r="D70" s="13"/>
      <c r="E70" s="58" t="s">
        <v>45</v>
      </c>
      <c r="F70" s="26"/>
    </row>
    <row r="71" spans="1:6" ht="43.2" x14ac:dyDescent="0.3">
      <c r="A71" s="47" t="s">
        <v>196</v>
      </c>
      <c r="B71" s="1" t="s">
        <v>149</v>
      </c>
      <c r="C71" s="1" t="s">
        <v>163</v>
      </c>
      <c r="D71" s="5">
        <v>0</v>
      </c>
      <c r="E71" s="58"/>
      <c r="F71" s="26"/>
    </row>
    <row r="72" spans="1:6" ht="28.8" x14ac:dyDescent="0.3">
      <c r="A72" s="47" t="s">
        <v>197</v>
      </c>
      <c r="B72" s="1" t="s">
        <v>112</v>
      </c>
      <c r="C72" s="1" t="s">
        <v>150</v>
      </c>
      <c r="D72" s="5">
        <f>D70-D71</f>
        <v>0</v>
      </c>
      <c r="E72" s="58"/>
      <c r="F72" s="26"/>
    </row>
    <row r="73" spans="1:6" ht="48" x14ac:dyDescent="0.3">
      <c r="A73" s="47" t="s">
        <v>198</v>
      </c>
      <c r="B73" s="1" t="s">
        <v>103</v>
      </c>
      <c r="C73" s="1" t="s">
        <v>160</v>
      </c>
      <c r="D73" s="5" t="e">
        <f>MAX(D67-D69,0)</f>
        <v>#DIV/0!</v>
      </c>
      <c r="E73" s="50" t="s">
        <v>44</v>
      </c>
      <c r="F73" s="26"/>
    </row>
    <row r="74" spans="1:6" ht="84" x14ac:dyDescent="0.3">
      <c r="A74" s="47" t="s">
        <v>199</v>
      </c>
      <c r="B74" s="1" t="s">
        <v>109</v>
      </c>
      <c r="C74" s="1" t="s">
        <v>161</v>
      </c>
      <c r="D74" s="5" t="e">
        <f>MAX(D69-D67,0)</f>
        <v>#DIV/0!</v>
      </c>
      <c r="E74" s="50" t="s">
        <v>57</v>
      </c>
      <c r="F74" s="23"/>
    </row>
    <row r="75" spans="1:6" ht="28.8" x14ac:dyDescent="0.3">
      <c r="A75" s="47" t="s">
        <v>200</v>
      </c>
      <c r="B75" s="1" t="s">
        <v>151</v>
      </c>
      <c r="C75" s="1" t="s">
        <v>152</v>
      </c>
      <c r="D75" s="5" t="e">
        <f>MIN(D74,D72)</f>
        <v>#DIV/0!</v>
      </c>
      <c r="E75" s="58" t="s">
        <v>43</v>
      </c>
      <c r="F75" s="23"/>
    </row>
    <row r="76" spans="1:6" ht="28.8" x14ac:dyDescent="0.3">
      <c r="A76" s="48" t="s">
        <v>201</v>
      </c>
      <c r="B76" s="18" t="s">
        <v>104</v>
      </c>
      <c r="C76" s="3" t="s">
        <v>153</v>
      </c>
      <c r="D76" s="19" t="e">
        <f>D72+D73-D75</f>
        <v>#DIV/0!</v>
      </c>
      <c r="E76" s="58"/>
      <c r="F76" s="23"/>
    </row>
    <row r="77" spans="1:6" ht="43.2" x14ac:dyDescent="0.3">
      <c r="A77" s="48" t="s">
        <v>202</v>
      </c>
      <c r="B77" s="18" t="s">
        <v>118</v>
      </c>
      <c r="C77" s="3" t="s">
        <v>154</v>
      </c>
      <c r="D77" s="19" t="e">
        <f>D74-D75</f>
        <v>#DIV/0!</v>
      </c>
      <c r="E77" s="58"/>
      <c r="F77" s="23"/>
    </row>
    <row r="78" spans="1:6" x14ac:dyDescent="0.3">
      <c r="A78" s="11" t="s">
        <v>25</v>
      </c>
      <c r="B78" s="33"/>
      <c r="C78" s="33"/>
      <c r="D78" s="37"/>
      <c r="E78" s="34"/>
      <c r="F78" s="10"/>
    </row>
    <row r="79" spans="1:6" ht="43.2" x14ac:dyDescent="0.3">
      <c r="A79" s="47" t="s">
        <v>203</v>
      </c>
      <c r="B79" s="1" t="s">
        <v>155</v>
      </c>
      <c r="C79" s="1" t="s">
        <v>229</v>
      </c>
      <c r="D79" s="13"/>
      <c r="E79" s="58" t="s">
        <v>46</v>
      </c>
      <c r="F79" s="23"/>
    </row>
    <row r="80" spans="1:6" ht="28.8" x14ac:dyDescent="0.3">
      <c r="A80" s="47" t="s">
        <v>204</v>
      </c>
      <c r="B80" s="1" t="s">
        <v>106</v>
      </c>
      <c r="C80" s="1"/>
      <c r="D80" s="13"/>
      <c r="E80" s="58"/>
      <c r="F80" s="23"/>
    </row>
    <row r="81" spans="1:6" ht="43.2" x14ac:dyDescent="0.3">
      <c r="A81" s="47" t="s">
        <v>205</v>
      </c>
      <c r="B81" s="1" t="s">
        <v>105</v>
      </c>
      <c r="C81" s="1" t="s">
        <v>156</v>
      </c>
      <c r="D81" s="5">
        <f>D79+D80</f>
        <v>0</v>
      </c>
      <c r="E81" s="58"/>
      <c r="F81" s="23"/>
    </row>
    <row r="82" spans="1:6" ht="43.2" x14ac:dyDescent="0.3">
      <c r="A82" s="1" t="s">
        <v>206</v>
      </c>
      <c r="B82" s="1" t="s">
        <v>114</v>
      </c>
      <c r="C82" s="1" t="s">
        <v>164</v>
      </c>
      <c r="D82" s="13"/>
      <c r="E82" s="58"/>
      <c r="F82" s="23"/>
    </row>
    <row r="83" spans="1:6" ht="43.2" x14ac:dyDescent="0.3">
      <c r="A83" s="1" t="s">
        <v>207</v>
      </c>
      <c r="B83" s="1" t="s">
        <v>113</v>
      </c>
      <c r="C83" s="2" t="s">
        <v>157</v>
      </c>
      <c r="D83" s="5" t="e">
        <f>D77+D82</f>
        <v>#DIV/0!</v>
      </c>
      <c r="E83" s="58"/>
      <c r="F83" s="23"/>
    </row>
    <row r="84" spans="1:6" ht="43.2" x14ac:dyDescent="0.3">
      <c r="A84" s="1" t="s">
        <v>208</v>
      </c>
      <c r="B84" s="1" t="s">
        <v>158</v>
      </c>
      <c r="C84" s="1" t="s">
        <v>163</v>
      </c>
      <c r="D84" s="5">
        <f>IF(D2=1,MAX(D76-D83,0),0)</f>
        <v>0</v>
      </c>
      <c r="E84" s="58"/>
      <c r="F84" s="23"/>
    </row>
    <row r="85" spans="1:6" ht="43.2" x14ac:dyDescent="0.3">
      <c r="A85" s="47" t="s">
        <v>209</v>
      </c>
      <c r="B85" s="1" t="s">
        <v>107</v>
      </c>
      <c r="C85" s="1" t="s">
        <v>163</v>
      </c>
      <c r="D85" s="5">
        <f>IF(D2=1,MAX(D84-D81,0),0)</f>
        <v>0</v>
      </c>
      <c r="E85" s="58"/>
      <c r="F85" s="23"/>
    </row>
    <row r="86" spans="1:6" ht="48.6" thickBot="1" x14ac:dyDescent="0.35">
      <c r="A86" s="49" t="s">
        <v>210</v>
      </c>
      <c r="B86" s="30" t="s">
        <v>108</v>
      </c>
      <c r="C86" s="30"/>
      <c r="D86" s="31"/>
      <c r="E86" s="44" t="s">
        <v>47</v>
      </c>
      <c r="F86" s="54"/>
    </row>
    <row r="87" spans="1:6" x14ac:dyDescent="0.3">
      <c r="B87" s="1"/>
      <c r="C87" s="1"/>
      <c r="D87" s="5"/>
      <c r="E87" s="2"/>
    </row>
    <row r="88" spans="1:6" x14ac:dyDescent="0.3">
      <c r="A88" s="57" t="s">
        <v>228</v>
      </c>
      <c r="B88" s="57"/>
      <c r="C88" s="57"/>
      <c r="D88" s="57"/>
      <c r="E88" s="57"/>
      <c r="F88" s="57"/>
    </row>
    <row r="89" spans="1:6" x14ac:dyDescent="0.3">
      <c r="E89" s="2"/>
    </row>
    <row r="90" spans="1:6" x14ac:dyDescent="0.3">
      <c r="E90" s="2"/>
    </row>
  </sheetData>
  <mergeCells count="7">
    <mergeCell ref="A88:F88"/>
    <mergeCell ref="E23:E37"/>
    <mergeCell ref="E38:E52"/>
    <mergeCell ref="E53:E67"/>
    <mergeCell ref="E70:E72"/>
    <mergeCell ref="E75:E77"/>
    <mergeCell ref="E79:E85"/>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4-2026</vt:lpstr>
      <vt:lpstr>'Erstmalige Festsetzung 4-2026'!Druckbereich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2025-07-28T05:23:16Z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