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C9EE80B-BBC7-4E16-8A9D-6B84C171F374}" xr6:coauthVersionLast="47" xr6:coauthVersionMax="47" xr10:uidLastSave="{00000000-0000-0000-0000-000000000000}"/>
  <bookViews>
    <workbookView xWindow="-110" yWindow="-110" windowWidth="19420" windowHeight="10420" tabRatio="784" xr2:uid="{00000000-000D-0000-FFFF-FFFF00000000}"/>
  </bookViews>
  <sheets>
    <sheet name="ASV-Fallwerte GYN" sheetId="12" r:id="rId1"/>
  </sheets>
  <definedNames>
    <definedName name="_xlnm.Print_Area" localSheetId="0">'ASV-Fallwerte GYN'!$A$1:$H$19</definedName>
    <definedName name="_xlnm.Print_Titles" localSheetId="0">'ASV-Fallwerte GYN'!$1:$1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2" l="1"/>
  <c r="G5" i="12"/>
  <c r="G6" i="12"/>
  <c r="G7" i="12"/>
  <c r="G8" i="12"/>
  <c r="G9" i="12"/>
  <c r="G10" i="12"/>
  <c r="G11" i="12"/>
  <c r="G12" i="12"/>
  <c r="G13" i="12"/>
  <c r="G14" i="12"/>
  <c r="G15" i="12"/>
  <c r="G16" i="12"/>
  <c r="G17" i="12"/>
  <c r="G18" i="12"/>
  <c r="G19" i="12"/>
  <c r="G3" i="12"/>
  <c r="E19" i="12"/>
  <c r="E18" i="12"/>
  <c r="E17" i="12"/>
  <c r="E16" i="12"/>
  <c r="E15" i="12"/>
  <c r="E14" i="12"/>
  <c r="E13" i="12"/>
  <c r="E12" i="12"/>
  <c r="H12" i="12" s="1"/>
  <c r="I12" i="12" s="1"/>
  <c r="E11" i="12"/>
  <c r="E10" i="12"/>
  <c r="H10" i="12" s="1"/>
  <c r="I10" i="12" s="1"/>
  <c r="E9" i="12"/>
  <c r="H9" i="12" s="1"/>
  <c r="I9" i="12" s="1"/>
  <c r="E8" i="12"/>
  <c r="H8" i="12" s="1"/>
  <c r="I8" i="12" s="1"/>
  <c r="E7" i="12"/>
  <c r="E6" i="12"/>
  <c r="E5" i="12"/>
  <c r="E4" i="12"/>
  <c r="E3" i="12"/>
  <c r="H7" i="12" l="1"/>
  <c r="I7" i="12" s="1"/>
  <c r="H11" i="12"/>
  <c r="I11" i="12" s="1"/>
  <c r="H15" i="12"/>
  <c r="I15" i="12" s="1"/>
  <c r="H16" i="12"/>
  <c r="I16" i="12" s="1"/>
  <c r="H13" i="12"/>
  <c r="I13" i="12" s="1"/>
  <c r="H18" i="12"/>
  <c r="I18" i="12" s="1"/>
  <c r="H19" i="12"/>
  <c r="I19" i="12" s="1"/>
  <c r="H3" i="12"/>
  <c r="I3" i="12" s="1"/>
  <c r="H17" i="12"/>
  <c r="I17" i="12" s="1"/>
  <c r="H14" i="12"/>
  <c r="I14" i="12" s="1"/>
  <c r="H4" i="12"/>
  <c r="I4" i="12" s="1"/>
  <c r="H5" i="12"/>
  <c r="I5" i="12" s="1"/>
  <c r="H6" i="12"/>
  <c r="I6" i="12" s="1"/>
</calcChain>
</file>

<file path=xl/sharedStrings.xml><?xml version="1.0" encoding="utf-8"?>
<sst xmlns="http://schemas.openxmlformats.org/spreadsheetml/2006/main" count="55" uniqueCount="55">
  <si>
    <t>KV-Nr.</t>
  </si>
  <si>
    <t>KV</t>
  </si>
  <si>
    <t>01</t>
  </si>
  <si>
    <t>Schleswig-Holstein</t>
  </si>
  <si>
    <t>02</t>
  </si>
  <si>
    <t>Hamburg</t>
  </si>
  <si>
    <t>03</t>
  </si>
  <si>
    <t>Bremen</t>
  </si>
  <si>
    <t>17</t>
  </si>
  <si>
    <t>Niedersachsen</t>
  </si>
  <si>
    <t>20</t>
  </si>
  <si>
    <t>Westfalen-Lippe</t>
  </si>
  <si>
    <t>38</t>
  </si>
  <si>
    <t>46</t>
  </si>
  <si>
    <t>Hessen</t>
  </si>
  <si>
    <t>51</t>
  </si>
  <si>
    <t>Rheinland-Pfalz</t>
  </si>
  <si>
    <t>52</t>
  </si>
  <si>
    <t>Baden-Württemberg</t>
  </si>
  <si>
    <t>71</t>
  </si>
  <si>
    <t>Bayerns</t>
  </si>
  <si>
    <t>72</t>
  </si>
  <si>
    <t>Berlin</t>
  </si>
  <si>
    <t>73</t>
  </si>
  <si>
    <t>Saarland</t>
  </si>
  <si>
    <t>78</t>
  </si>
  <si>
    <t>83</t>
  </si>
  <si>
    <t>Brandenburg</t>
  </si>
  <si>
    <t>88</t>
  </si>
  <si>
    <t>Sachsen-Anhalt</t>
  </si>
  <si>
    <t>93</t>
  </si>
  <si>
    <t>Thüringen</t>
  </si>
  <si>
    <t>98</t>
  </si>
  <si>
    <t>Sachsen</t>
  </si>
  <si>
    <t>(1)</t>
  </si>
  <si>
    <t>(2)</t>
  </si>
  <si>
    <t>(3)</t>
  </si>
  <si>
    <t>(4)</t>
  </si>
  <si>
    <t>(5)</t>
  </si>
  <si>
    <t>(6)</t>
  </si>
  <si>
    <t>(7)</t>
  </si>
  <si>
    <t>Veränderung 2018 zu 2023*</t>
  </si>
  <si>
    <t>Mecklenburg-
Vorpommern</t>
  </si>
  <si>
    <r>
      <rPr>
        <vertAlign val="superscript"/>
        <sz val="10"/>
        <color theme="1"/>
        <rFont val="Calibri"/>
        <family val="2"/>
        <scheme val="minor"/>
      </rPr>
      <t xml:space="preserve"># </t>
    </r>
    <r>
      <rPr>
        <sz val="10"/>
        <color theme="1"/>
        <rFont val="Calibri"/>
        <family val="2"/>
        <scheme val="minor"/>
      </rPr>
      <t xml:space="preserve"> Leistungen gemäß Onkologie-Vereinbarung sind in allen Berechnungen und in allen KV-Bezirken aus der MGV-Abgrenzung ausgeschlossen.</t>
    </r>
  </si>
  <si>
    <t xml:space="preserve">   Für die KV Nordrhein erfolgte der Ausschluss nachträglich (560. Sitzung des Bewertungsausschusses), da diese Leistungen erst seit dem Quartal 1/2020 extrabudgetär vergütet werden. Daher ist</t>
  </si>
  <si>
    <r>
      <t>Nordrhein</t>
    </r>
    <r>
      <rPr>
        <vertAlign val="superscript"/>
        <sz val="11"/>
        <color theme="1"/>
        <rFont val="Calibri"/>
        <family val="2"/>
        <scheme val="minor"/>
      </rPr>
      <t>#</t>
    </r>
  </si>
  <si>
    <t xml:space="preserve">   in der Spalte (1) für die KV Nordrhein nicht der Wert aus der Neuberechnung 2018, sondern der aus der Neuberechnung 2021 enthalten. Ebenso enthalten die Spalten (4), (5) und (6) für die KV Nord-</t>
  </si>
  <si>
    <t>* mit angepassten multimorbiditätsbedingten Anpassungsfaktoren</t>
  </si>
  <si>
    <t xml:space="preserve">nachrichtlich:
erstmalig beschlossener ASV-Fallwert 
389. BA 
(in EUR) </t>
  </si>
  <si>
    <t>nachrichtlich:
erstmalig beschlossener ASV-Fallwert 
389. BA 
(in Punkten)
nach Anpassung 2023*</t>
  </si>
  <si>
    <t>nachrichtlich:
erstmalig beschlossener ASV-Fallwert 
389. BA 
(in Punkten; umgerechnet 
mit OW 2018)</t>
  </si>
  <si>
    <t xml:space="preserve">   rhein nicht den in der 389. Sitzung des Bewertungsausschusses beschlossenen Wert, sondern den seinerzeit nach Bereinigung um die Mengen der entsprechenden Leistungen beschlossenen Wert. </t>
  </si>
  <si>
    <t xml:space="preserve">ASV-Fallwert
(in Punkten) als Mittelwert der ASV-Leistungsmengen aus den Varianten 1 
und 4, 
Neuberechnung 2018
</t>
  </si>
  <si>
    <t xml:space="preserve">ASV-Fallwert
(in Punkten) als Mittelwert der ASV-Leistungsmengen aus den Varianten 1 
und 4, 
Neuberechnung 2023*
</t>
  </si>
  <si>
    <r>
      <t xml:space="preserve">aktuell gültiger Fallwert 
(in Punkten)
nach </t>
    </r>
    <r>
      <rPr>
        <b/>
        <sz val="11"/>
        <rFont val="Calibri"/>
        <family val="2"/>
        <scheme val="minor"/>
      </rPr>
      <t>Mittelung</t>
    </r>
    <r>
      <rPr>
        <b/>
        <sz val="11"/>
        <color rgb="FFFF0000"/>
        <rFont val="Calibri"/>
        <family val="2"/>
        <scheme val="minor"/>
      </rPr>
      <t xml:space="preserve"> </t>
    </r>
    <r>
      <rPr>
        <b/>
        <sz val="11"/>
        <color theme="1"/>
        <rFont val="Calibri"/>
        <family val="2"/>
        <scheme val="minor"/>
      </rPr>
      <t>von (2) und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</si>
</sst>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1"/>
      <color theme="1"/>
      <name val="Calibri"/>
      <family val="2"/>
      <scheme val="minor"/>
    </font>
    <font>
      <sz val="11"/>
      <color indexed="8"/>
      <name val="Calibri"/>
      <family val="2"/>
      <scheme val="minor"/>
    </font>
    <font>
      <b/>
      <sz val="11"/>
      <color theme="1"/>
      <name val="Calibri"/>
      <family val="2"/>
      <scheme val="minor"/>
    </font>
    <font>
      <sz val="10"/>
      <color theme="1"/>
      <name val="Calibri"/>
      <family val="2"/>
      <scheme val="minor"/>
    </font>
    <font>
      <vertAlign val="superscript"/>
      <sz val="10"/>
      <color theme="1"/>
      <name val="Calibri"/>
      <family val="2"/>
      <scheme val="minor"/>
    </font>
    <font>
      <b/>
      <sz val="11"/>
      <name val="Calibri"/>
      <family val="2"/>
      <scheme val="minor"/>
    </font>
    <font>
      <b/>
      <sz val="11"/>
      <color rgb="FFFF0000"/>
      <name val="Calibri"/>
      <family val="2"/>
      <scheme val="minor"/>
    </font>
    <font>
      <vertAlign val="superscrip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5">
    <xf numFmtId="0" fontId="0" fillId="0" borderId="0" xfId="0"/>
    <xf numFmtId="1" fontId="0" fillId="0" borderId="0" xfId="0" applyNumberFormat="1"/>
    <xf numFmtId="0" fontId="0" fillId="0" borderId="0" xfId="0" applyFont="1"/>
    <xf numFmtId="3" fontId="0" fillId="0" borderId="0" xfId="0" applyNumberFormat="1"/>
    <xf numFmtId="49" fontId="3" fillId="0" borderId="0" xfId="0" applyNumberFormat="1" applyFont="1" applyAlignment="1">
      <alignment horizontal="left"/>
    </xf>
    <xf numFmtId="0" fontId="0" fillId="0" borderId="0" xfId="0" applyFont="1" applyBorder="1" applyAlignment="1">
      <alignment horizontal="left" wrapText="1"/>
    </xf>
    <xf numFmtId="0" fontId="0" fillId="0" borderId="0" xfId="0" applyFont="1" applyBorder="1" applyAlignment="1">
      <alignment vertical="top" wrapText="1"/>
    </xf>
    <xf numFmtId="0" fontId="2" fillId="0" borderId="0" xfId="0" applyFont="1" applyBorder="1" applyAlignment="1">
      <alignment vertical="top" wrapText="1"/>
    </xf>
    <xf numFmtId="49" fontId="0"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0" fillId="0" borderId="0" xfId="0" applyNumberFormat="1" applyFont="1" applyBorder="1" applyAlignment="1">
      <alignment horizontal="left"/>
    </xf>
    <xf numFmtId="3" fontId="0" fillId="0" borderId="0" xfId="0" applyNumberFormat="1" applyFont="1" applyBorder="1" applyAlignment="1">
      <alignment horizontal="center"/>
    </xf>
    <xf numFmtId="164" fontId="0"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quotePrefix="1" applyNumberFormat="1" applyFont="1" applyBorder="1" applyAlignment="1">
      <alignment horizontal="center"/>
    </xf>
  </cellXfs>
  <cellStyles count="2">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tabSelected="1" view="pageLayout" zoomScale="85" zoomScaleNormal="100" zoomScalePageLayoutView="85" workbookViewId="0"/>
  </sheetViews>
  <sheetFormatPr baseColWidth="10" defaultColWidth="5.26953125" defaultRowHeight="14.5" x14ac:dyDescent="0.35"/>
  <cols>
    <col min="1" max="1" width="6.453125" customWidth="1"/>
    <col min="2" max="2" width="21.26953125" bestFit="1" customWidth="1"/>
    <col min="3" max="4" width="17.54296875" customWidth="1"/>
    <col min="5" max="5" width="15.26953125" bestFit="1" customWidth="1"/>
    <col min="6" max="7" width="17.54296875" customWidth="1"/>
    <col min="8" max="8" width="17.54296875" style="2" customWidth="1"/>
    <col min="9" max="9" width="17.54296875" customWidth="1"/>
  </cols>
  <sheetData>
    <row r="1" spans="1:12" ht="130.5" x14ac:dyDescent="0.35">
      <c r="A1" s="6" t="s">
        <v>0</v>
      </c>
      <c r="B1" s="6" t="s">
        <v>1</v>
      </c>
      <c r="C1" s="6" t="s">
        <v>52</v>
      </c>
      <c r="D1" s="6" t="s">
        <v>53</v>
      </c>
      <c r="E1" s="6" t="s">
        <v>41</v>
      </c>
      <c r="F1" s="6" t="s">
        <v>48</v>
      </c>
      <c r="G1" s="6" t="s">
        <v>50</v>
      </c>
      <c r="H1" s="6" t="s">
        <v>49</v>
      </c>
      <c r="I1" s="7" t="s">
        <v>54</v>
      </c>
    </row>
    <row r="2" spans="1:12" x14ac:dyDescent="0.35">
      <c r="A2" s="6"/>
      <c r="B2" s="6"/>
      <c r="C2" s="8" t="s">
        <v>34</v>
      </c>
      <c r="D2" s="8" t="s">
        <v>35</v>
      </c>
      <c r="E2" s="8" t="s">
        <v>36</v>
      </c>
      <c r="F2" s="8" t="s">
        <v>37</v>
      </c>
      <c r="G2" s="8" t="s">
        <v>38</v>
      </c>
      <c r="H2" s="8" t="s">
        <v>39</v>
      </c>
      <c r="I2" s="9" t="s">
        <v>40</v>
      </c>
    </row>
    <row r="3" spans="1:12" x14ac:dyDescent="0.35">
      <c r="A3" s="10" t="s">
        <v>2</v>
      </c>
      <c r="B3" s="5" t="s">
        <v>3</v>
      </c>
      <c r="C3" s="11">
        <v>1740.6543473478305</v>
      </c>
      <c r="D3" s="11">
        <v>2007.5837384143351</v>
      </c>
      <c r="E3" s="12">
        <f>(D3-C3)/C3</f>
        <v>0.15335002694430111</v>
      </c>
      <c r="F3" s="11">
        <v>149</v>
      </c>
      <c r="G3" s="11">
        <f>F3/10.6543*100</f>
        <v>1398.4963817425828</v>
      </c>
      <c r="H3" s="11">
        <f>G3*(E3+1)</f>
        <v>1612.9558395643155</v>
      </c>
      <c r="I3" s="13">
        <f>(D3+H3)/2</f>
        <v>1810.2697889893252</v>
      </c>
      <c r="J3" s="3"/>
      <c r="L3" s="1"/>
    </row>
    <row r="4" spans="1:12" x14ac:dyDescent="0.35">
      <c r="A4" s="10" t="s">
        <v>4</v>
      </c>
      <c r="B4" s="5" t="s">
        <v>5</v>
      </c>
      <c r="C4" s="11">
        <v>1472.2273123837576</v>
      </c>
      <c r="D4" s="11">
        <v>1697.8631774756204</v>
      </c>
      <c r="E4" s="12">
        <f t="shared" ref="E4:E19" si="0">(D4-C4)/C4</f>
        <v>0.1532615671465328</v>
      </c>
      <c r="F4" s="11">
        <v>133</v>
      </c>
      <c r="G4" s="11">
        <f t="shared" ref="G4:G19" si="1">F4/10.6543*100</f>
        <v>1248.3222736359969</v>
      </c>
      <c r="H4" s="11">
        <f t="shared" ref="H4:H19" si="2">G4*(E4+1)</f>
        <v>1439.6421015973726</v>
      </c>
      <c r="I4" s="13">
        <f t="shared" ref="I4:I19" si="3">(D4+H4)/2</f>
        <v>1568.7526395364966</v>
      </c>
      <c r="J4" s="3"/>
      <c r="L4" s="1"/>
    </row>
    <row r="5" spans="1:12" x14ac:dyDescent="0.35">
      <c r="A5" s="10" t="s">
        <v>6</v>
      </c>
      <c r="B5" s="5" t="s">
        <v>7</v>
      </c>
      <c r="C5" s="11">
        <v>2110.0171570180419</v>
      </c>
      <c r="D5" s="11">
        <v>2433.7348480493965</v>
      </c>
      <c r="E5" s="12">
        <f t="shared" si="0"/>
        <v>0.15341945915209765</v>
      </c>
      <c r="F5" s="11">
        <v>202</v>
      </c>
      <c r="G5" s="11">
        <f t="shared" si="1"/>
        <v>1895.9481148456493</v>
      </c>
      <c r="H5" s="11">
        <f t="shared" si="2"/>
        <v>2186.8234492057081</v>
      </c>
      <c r="I5" s="13">
        <f t="shared" si="3"/>
        <v>2310.2791486275523</v>
      </c>
      <c r="J5" s="3"/>
      <c r="L5" s="1"/>
    </row>
    <row r="6" spans="1:12" x14ac:dyDescent="0.35">
      <c r="A6" s="10" t="s">
        <v>8</v>
      </c>
      <c r="B6" s="5" t="s">
        <v>9</v>
      </c>
      <c r="C6" s="11">
        <v>2206.9217811827143</v>
      </c>
      <c r="D6" s="11">
        <v>2545.5489109563414</v>
      </c>
      <c r="E6" s="12">
        <f t="shared" si="0"/>
        <v>0.15343866405276627</v>
      </c>
      <c r="F6" s="11">
        <v>193</v>
      </c>
      <c r="G6" s="11">
        <f t="shared" si="1"/>
        <v>1811.4751790356947</v>
      </c>
      <c r="H6" s="11">
        <f t="shared" si="2"/>
        <v>2089.4255104716772</v>
      </c>
      <c r="I6" s="13">
        <f t="shared" si="3"/>
        <v>2317.4872107140091</v>
      </c>
      <c r="J6" s="3"/>
      <c r="L6" s="1"/>
    </row>
    <row r="7" spans="1:12" x14ac:dyDescent="0.35">
      <c r="A7" s="10" t="s">
        <v>10</v>
      </c>
      <c r="B7" s="5" t="s">
        <v>11</v>
      </c>
      <c r="C7" s="11">
        <v>2050.5008558950785</v>
      </c>
      <c r="D7" s="11">
        <v>2365.0945238327477</v>
      </c>
      <c r="E7" s="12">
        <f t="shared" si="0"/>
        <v>0.15342284156245506</v>
      </c>
      <c r="F7" s="11">
        <v>190</v>
      </c>
      <c r="G7" s="11">
        <f t="shared" si="1"/>
        <v>1783.3175337657096</v>
      </c>
      <c r="H7" s="11">
        <f t="shared" si="2"/>
        <v>2056.9191772041941</v>
      </c>
      <c r="I7" s="13">
        <f t="shared" si="3"/>
        <v>2211.0068505184709</v>
      </c>
      <c r="J7" s="3"/>
      <c r="L7" s="1"/>
    </row>
    <row r="8" spans="1:12" ht="16.5" x14ac:dyDescent="0.35">
      <c r="A8" s="10" t="s">
        <v>12</v>
      </c>
      <c r="B8" s="5" t="s">
        <v>45</v>
      </c>
      <c r="C8" s="11">
        <v>1514</v>
      </c>
      <c r="D8" s="11">
        <v>1746.3103169804492</v>
      </c>
      <c r="E8" s="12">
        <f t="shared" si="0"/>
        <v>0.15344142468986077</v>
      </c>
      <c r="F8" s="14">
        <v>135</v>
      </c>
      <c r="G8" s="11">
        <f t="shared" si="1"/>
        <v>1267.09403714932</v>
      </c>
      <c r="H8" s="11">
        <f t="shared" si="2"/>
        <v>1461.518751425539</v>
      </c>
      <c r="I8" s="13">
        <f t="shared" si="3"/>
        <v>1603.9145342029942</v>
      </c>
      <c r="J8" s="3"/>
      <c r="L8" s="1"/>
    </row>
    <row r="9" spans="1:12" x14ac:dyDescent="0.35">
      <c r="A9" s="10" t="s">
        <v>13</v>
      </c>
      <c r="B9" s="5" t="s">
        <v>14</v>
      </c>
      <c r="C9" s="11">
        <v>1795.1699299259624</v>
      </c>
      <c r="D9" s="11">
        <v>2070.4795125339429</v>
      </c>
      <c r="E9" s="12">
        <f t="shared" si="0"/>
        <v>0.15336129355694755</v>
      </c>
      <c r="F9" s="11">
        <v>165</v>
      </c>
      <c r="G9" s="11">
        <f t="shared" si="1"/>
        <v>1548.6704898491689</v>
      </c>
      <c r="H9" s="11">
        <f t="shared" si="2"/>
        <v>1786.176599465909</v>
      </c>
      <c r="I9" s="13">
        <f t="shared" si="3"/>
        <v>1928.3280559999259</v>
      </c>
      <c r="J9" s="3"/>
      <c r="L9" s="1"/>
    </row>
    <row r="10" spans="1:12" x14ac:dyDescent="0.35">
      <c r="A10" s="10" t="s">
        <v>15</v>
      </c>
      <c r="B10" s="5" t="s">
        <v>16</v>
      </c>
      <c r="C10" s="11">
        <v>2035.1157082135933</v>
      </c>
      <c r="D10" s="11">
        <v>2347.3269590054115</v>
      </c>
      <c r="E10" s="12">
        <f t="shared" si="0"/>
        <v>0.15341203919352306</v>
      </c>
      <c r="F10" s="11">
        <v>171</v>
      </c>
      <c r="G10" s="11">
        <f t="shared" si="1"/>
        <v>1604.9857803891389</v>
      </c>
      <c r="H10" s="11">
        <f t="shared" si="2"/>
        <v>1851.2099218352446</v>
      </c>
      <c r="I10" s="13">
        <f t="shared" si="3"/>
        <v>2099.2684404203283</v>
      </c>
      <c r="J10" s="3"/>
      <c r="L10" s="1"/>
    </row>
    <row r="11" spans="1:12" x14ac:dyDescent="0.35">
      <c r="A11" s="10" t="s">
        <v>17</v>
      </c>
      <c r="B11" s="5" t="s">
        <v>18</v>
      </c>
      <c r="C11" s="11">
        <v>1747.4792189255527</v>
      </c>
      <c r="D11" s="11">
        <v>2015.4965271218321</v>
      </c>
      <c r="E11" s="12">
        <f t="shared" si="0"/>
        <v>0.15337367408641991</v>
      </c>
      <c r="F11" s="11">
        <v>169</v>
      </c>
      <c r="G11" s="11">
        <f t="shared" si="1"/>
        <v>1586.2140168758156</v>
      </c>
      <c r="H11" s="11">
        <f t="shared" si="2"/>
        <v>1829.497488531438</v>
      </c>
      <c r="I11" s="13">
        <f t="shared" si="3"/>
        <v>1922.4970078266351</v>
      </c>
      <c r="J11" s="3"/>
      <c r="L11" s="1"/>
    </row>
    <row r="12" spans="1:12" x14ac:dyDescent="0.35">
      <c r="A12" s="10" t="s">
        <v>19</v>
      </c>
      <c r="B12" s="5" t="s">
        <v>20</v>
      </c>
      <c r="C12" s="11">
        <v>2071.0312373660317</v>
      </c>
      <c r="D12" s="11">
        <v>2388.7015183444782</v>
      </c>
      <c r="E12" s="12">
        <f t="shared" si="0"/>
        <v>0.15338748892192677</v>
      </c>
      <c r="F12" s="11">
        <v>189</v>
      </c>
      <c r="G12" s="11">
        <f t="shared" si="1"/>
        <v>1773.9316520090479</v>
      </c>
      <c r="H12" s="11">
        <f t="shared" si="2"/>
        <v>2046.0305736298412</v>
      </c>
      <c r="I12" s="13">
        <f t="shared" si="3"/>
        <v>2217.3660459871599</v>
      </c>
      <c r="J12" s="3"/>
      <c r="L12" s="1"/>
    </row>
    <row r="13" spans="1:12" x14ac:dyDescent="0.35">
      <c r="A13" s="10" t="s">
        <v>21</v>
      </c>
      <c r="B13" s="5" t="s">
        <v>22</v>
      </c>
      <c r="C13" s="11">
        <v>1419.0113432543703</v>
      </c>
      <c r="D13" s="11">
        <v>1636.478866019524</v>
      </c>
      <c r="E13" s="12">
        <f t="shared" si="0"/>
        <v>0.15325284311428561</v>
      </c>
      <c r="F13" s="11">
        <v>135</v>
      </c>
      <c r="G13" s="11">
        <f t="shared" si="1"/>
        <v>1267.09403714932</v>
      </c>
      <c r="H13" s="11">
        <f t="shared" si="2"/>
        <v>1461.2798008356117</v>
      </c>
      <c r="I13" s="13">
        <f t="shared" si="3"/>
        <v>1548.8793334275679</v>
      </c>
      <c r="J13" s="3"/>
      <c r="L13" s="1"/>
    </row>
    <row r="14" spans="1:12" x14ac:dyDescent="0.35">
      <c r="A14" s="10" t="s">
        <v>23</v>
      </c>
      <c r="B14" s="5" t="s">
        <v>24</v>
      </c>
      <c r="C14" s="11">
        <v>1719.0007854412302</v>
      </c>
      <c r="D14" s="11">
        <v>1982.6068442572459</v>
      </c>
      <c r="E14" s="12">
        <f t="shared" si="0"/>
        <v>0.1533484225537185</v>
      </c>
      <c r="F14" s="11">
        <v>164</v>
      </c>
      <c r="G14" s="11">
        <f t="shared" si="1"/>
        <v>1539.2846080925074</v>
      </c>
      <c r="H14" s="11">
        <f t="shared" si="2"/>
        <v>1775.3314746047122</v>
      </c>
      <c r="I14" s="13">
        <f t="shared" si="3"/>
        <v>1878.9691594309791</v>
      </c>
      <c r="J14" s="3"/>
      <c r="L14" s="1"/>
    </row>
    <row r="15" spans="1:12" ht="29" x14ac:dyDescent="0.35">
      <c r="A15" s="10" t="s">
        <v>25</v>
      </c>
      <c r="B15" s="5" t="s">
        <v>42</v>
      </c>
      <c r="C15" s="11">
        <v>1848.1781471528657</v>
      </c>
      <c r="D15" s="11">
        <v>2131.6808214290299</v>
      </c>
      <c r="E15" s="12">
        <f t="shared" si="0"/>
        <v>0.15339575068177413</v>
      </c>
      <c r="F15" s="11">
        <v>174</v>
      </c>
      <c r="G15" s="11">
        <f t="shared" si="1"/>
        <v>1633.1434256591237</v>
      </c>
      <c r="H15" s="11">
        <f t="shared" si="2"/>
        <v>1883.6606874091094</v>
      </c>
      <c r="I15" s="13">
        <f t="shared" si="3"/>
        <v>2007.6707544190697</v>
      </c>
      <c r="J15" s="3"/>
      <c r="L15" s="1"/>
    </row>
    <row r="16" spans="1:12" x14ac:dyDescent="0.35">
      <c r="A16" s="10" t="s">
        <v>26</v>
      </c>
      <c r="B16" s="5" t="s">
        <v>27</v>
      </c>
      <c r="C16" s="11">
        <v>1541.370560454227</v>
      </c>
      <c r="D16" s="11">
        <v>1777.6839907336941</v>
      </c>
      <c r="E16" s="12">
        <f t="shared" si="0"/>
        <v>0.15331383402692464</v>
      </c>
      <c r="F16" s="11">
        <v>140</v>
      </c>
      <c r="G16" s="11">
        <f t="shared" si="1"/>
        <v>1314.0234459326284</v>
      </c>
      <c r="H16" s="11">
        <f t="shared" si="2"/>
        <v>1515.4814184298311</v>
      </c>
      <c r="I16" s="13">
        <f t="shared" si="3"/>
        <v>1646.5827045817628</v>
      </c>
      <c r="J16" s="3"/>
      <c r="L16" s="1"/>
    </row>
    <row r="17" spans="1:12" x14ac:dyDescent="0.35">
      <c r="A17" s="10" t="s">
        <v>28</v>
      </c>
      <c r="B17" s="5" t="s">
        <v>29</v>
      </c>
      <c r="C17" s="11">
        <v>1622.6325728569007</v>
      </c>
      <c r="D17" s="11">
        <v>1871.4738275822344</v>
      </c>
      <c r="E17" s="12">
        <f t="shared" si="0"/>
        <v>0.15335650158138359</v>
      </c>
      <c r="F17" s="11">
        <v>165</v>
      </c>
      <c r="G17" s="11">
        <f t="shared" si="1"/>
        <v>1548.6704898491689</v>
      </c>
      <c r="H17" s="11">
        <f t="shared" si="2"/>
        <v>1786.169178274765</v>
      </c>
      <c r="I17" s="13">
        <f t="shared" si="3"/>
        <v>1828.8215029284997</v>
      </c>
      <c r="J17" s="3"/>
      <c r="L17" s="1"/>
    </row>
    <row r="18" spans="1:12" x14ac:dyDescent="0.35">
      <c r="A18" s="10" t="s">
        <v>30</v>
      </c>
      <c r="B18" s="5" t="s">
        <v>31</v>
      </c>
      <c r="C18" s="11">
        <v>1554.5795559493686</v>
      </c>
      <c r="D18" s="11">
        <v>1792.9605943798592</v>
      </c>
      <c r="E18" s="12">
        <f t="shared" si="0"/>
        <v>0.15334116386530852</v>
      </c>
      <c r="F18" s="11">
        <v>138</v>
      </c>
      <c r="G18" s="11">
        <f t="shared" si="1"/>
        <v>1295.2516824193049</v>
      </c>
      <c r="H18" s="11">
        <f t="shared" si="2"/>
        <v>1493.8670828999802</v>
      </c>
      <c r="I18" s="13">
        <f t="shared" si="3"/>
        <v>1643.4138386399197</v>
      </c>
      <c r="J18" s="3"/>
      <c r="L18" s="1"/>
    </row>
    <row r="19" spans="1:12" x14ac:dyDescent="0.35">
      <c r="A19" s="10" t="s">
        <v>32</v>
      </c>
      <c r="B19" s="5" t="s">
        <v>33</v>
      </c>
      <c r="C19" s="11">
        <v>1810.9298903417698</v>
      </c>
      <c r="D19" s="11">
        <v>2088.7369992380854</v>
      </c>
      <c r="E19" s="12">
        <f t="shared" si="0"/>
        <v>0.15340577809110334</v>
      </c>
      <c r="F19" s="11">
        <v>169</v>
      </c>
      <c r="G19" s="11">
        <f t="shared" si="1"/>
        <v>1586.2140168758156</v>
      </c>
      <c r="H19" s="11">
        <f t="shared" si="2"/>
        <v>1829.5484123536646</v>
      </c>
      <c r="I19" s="13">
        <f t="shared" si="3"/>
        <v>1959.1427057958749</v>
      </c>
      <c r="J19" s="3"/>
      <c r="L19" s="1"/>
    </row>
    <row r="21" spans="1:12" x14ac:dyDescent="0.35">
      <c r="A21" s="4" t="s">
        <v>47</v>
      </c>
    </row>
    <row r="22" spans="1:12" ht="15" x14ac:dyDescent="0.35">
      <c r="A22" s="4" t="s">
        <v>43</v>
      </c>
    </row>
    <row r="23" spans="1:12" x14ac:dyDescent="0.35">
      <c r="A23" s="4" t="s">
        <v>44</v>
      </c>
    </row>
    <row r="24" spans="1:12" x14ac:dyDescent="0.35">
      <c r="A24" s="4" t="s">
        <v>46</v>
      </c>
    </row>
    <row r="25" spans="1:12" x14ac:dyDescent="0.35">
      <c r="A25" s="4" t="s">
        <v>51</v>
      </c>
    </row>
  </sheetData>
  <printOptions gridLines="1"/>
  <pageMargins left="0.35433070866141736" right="0.31496062992125984" top="0.9055118110236221" bottom="0.39370078740157483" header="0.31496062992125984" footer="0.31496062992125984"/>
  <pageSetup paperSize="9" scale="94" orientation="landscape" r:id="rId1"/>
  <headerFooter>
    <oddHeader>&amp;CASV-Fallwerte für die Indikation
Gynäkologische Tumoren (GYN)&amp;R&amp;G</oddHeader>
  </headerFooter>
  <ignoredErrors>
    <ignoredError sqref="C2:G2 H2:I2" numberStoredAsText="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ASV-Fallwerte GYN</vt:lpstr>
      <vt:lpstr>'ASV-Fallwerte GYN'!Druckbereich</vt:lpstr>
      <vt:lpstr>'ASV-Fallwerte GYN'!Drucktitel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2018-07-09T09:40:30Z</dcterms:created>
  <dcterms:modified xsi:type="dcterms:W3CDTF">2023-11-07T11:57:45Z</dcterms:modified>
</cp:coreProperties>
</file>