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8_{B0DBBEFE-D9ED-40C3-8D15-810328C754DD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chenschema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7" l="1"/>
  <c r="F43" i="7" l="1"/>
  <c r="F33" i="7"/>
  <c r="F11" i="7"/>
  <c r="F13" i="7" s="1"/>
  <c r="F15" i="7" s="1"/>
  <c r="F36" i="7" l="1"/>
  <c r="F38" i="7" s="1"/>
  <c r="F45" i="7" s="1"/>
</calcChain>
</file>

<file path=xl/sharedStrings.xml><?xml version="1.0" encoding="utf-8"?>
<sst xmlns="http://schemas.openxmlformats.org/spreadsheetml/2006/main" count="58" uniqueCount="58">
  <si>
    <t>(gemäß ANZASV116b_IK, Art des ASV-Teams = 1)</t>
  </si>
  <si>
    <t>(gemäß ANZASV116b_IK, Art des ASV-Teams = 2 und 3)</t>
  </si>
  <si>
    <t>(gemäß ANZ116bALT_SUM)</t>
  </si>
  <si>
    <t>(Nr. 1 + Nr. 6)</t>
  </si>
  <si>
    <t>f</t>
  </si>
  <si>
    <r>
      <t>x</t>
    </r>
    <r>
      <rPr>
        <vertAlign val="subscript"/>
        <sz val="11"/>
        <color theme="1"/>
        <rFont val="Arial"/>
        <family val="2"/>
      </rPr>
      <t>t</t>
    </r>
  </si>
  <si>
    <r>
      <t>y</t>
    </r>
    <r>
      <rPr>
        <vertAlign val="subscript"/>
        <sz val="11"/>
        <color theme="1"/>
        <rFont val="Arial"/>
        <family val="2"/>
      </rPr>
      <t>t</t>
    </r>
  </si>
  <si>
    <r>
      <t>w</t>
    </r>
    <r>
      <rPr>
        <vertAlign val="subscript"/>
        <sz val="11"/>
        <color theme="1"/>
        <rFont val="Arial"/>
        <family val="2"/>
      </rPr>
      <t>t</t>
    </r>
  </si>
  <si>
    <r>
      <t>z</t>
    </r>
    <r>
      <rPr>
        <vertAlign val="subscript"/>
        <sz val="11"/>
        <color theme="1"/>
        <rFont val="Arial"/>
        <family val="2"/>
      </rPr>
      <t>t0</t>
    </r>
  </si>
  <si>
    <t xml:space="preserve">Anpassungsfaktor zur Umrechnung der Anzahl der gemäß § 116b SGBV (alt) behandelten Patienten in eine entsprechende Anzahl an ASV-Patienten </t>
  </si>
  <si>
    <t>1. Zwischenschritt bei der Anrechnung der gemäß § 116b SGBV (alt) behandelten Patienten
im Bereinigungsquartal</t>
  </si>
  <si>
    <t>2. Zwischenschritt bei der Anrechnung der gemäß § 116b SGBV (alt) behandelten Patienten
im Bereinigungsquartal</t>
  </si>
  <si>
    <t>Zu berücksichtigende ASV-Patientenzahl
im Bereinigungsquartal</t>
  </si>
  <si>
    <t>Patientenzahl-Höchstwert</t>
  </si>
  <si>
    <t>Bereinigungsrelevante ASV-Patientenzahl: zu berücksichtigende ASV-Patientenzahl nach Höchstwertbegrenzung
im Bereinigungsquartal</t>
  </si>
  <si>
    <t>(min{ Nr.7, Nr. 8 })</t>
  </si>
  <si>
    <t xml:space="preserve">ASV-Bereinigungsmenge im Bereinigungsquartal </t>
  </si>
  <si>
    <t>Quotierte ASV-Bereinigungsmenge im Bereinigungsquartal</t>
  </si>
  <si>
    <t>Quotierte ASV-Bereinigungsmenge im Vorjahresquartal des Bereinigungsquartals</t>
  </si>
  <si>
    <t>(gemäß Beschluss des 420. BA (Vorgaben für die regionalen Gesamtvertragspartner), Anlage Nr. 4)</t>
  </si>
  <si>
    <t>Abstaffelungsquote im Vorjahresquartal des Bereinigungsquartals gemäß Beschluss des 420. BA (Vorgaben für die regionalen Gesamtvertragspartner), Nr. 7.1</t>
  </si>
  <si>
    <t>Veränderungsrate gemäß Beschluss des 420. BA (Vorgaben für die regionalen Gesamtvertragspartner), Nr. 7.2 vom Vorvorjahresquartal des Bereinigungsquartals auf das Vorjahresquartal des Bereinigungsquartals
[VR ist in der Form: 1,05 anzugeben, nicht 5 %]</t>
  </si>
  <si>
    <t>(Multiplikativ verknüpfte) Veränderungsrate(n) VR gemäß Beschluss des 420. BA (Vorgaben für die regionalen Gesamtvertragspartner), Nr. 6 für das Folgejahr der Datengrundlage für den ASV-Fallwert bis zum Vorjahresquartal des Bereinigungsquartals 
[VR ist in der Form: 1,05 anzugeben, nicht 5 %]</t>
  </si>
  <si>
    <t>ASV-Differenzbereinigungsmenge im Bereinigungsquartal</t>
  </si>
  <si>
    <t>Bestimmung der 
ASV-Differenzbereinigungsmenge
im Bereinigungsquartal</t>
  </si>
  <si>
    <t>Regionaler ASV-Bereinigungsfallwert im Bereinigungsquartal (in Punkten)</t>
  </si>
  <si>
    <t>(Nr. 15 - Nr. 18)</t>
  </si>
  <si>
    <t>(Nr. 14 x Nr. 13)</t>
  </si>
  <si>
    <t>Entspricht Nr. 15 der Vorjahresquartalsberechnung</t>
  </si>
  <si>
    <t>Bestimmung des 
regionalen ASV-
Bereinigungsfallwertes 
im Bereinigungsquartal</t>
  </si>
  <si>
    <t>Bestimmung der bereinigungsrelevanten ASV-Patientenzahl 
im Bereinigungsquartal</t>
  </si>
  <si>
    <t>2a</t>
  </si>
  <si>
    <t>((Nr. 2a x Nr. 2) + max{ 0, Nr. 5 })</t>
  </si>
  <si>
    <t>g</t>
  </si>
  <si>
    <t>Anzahl der nach § 116b (alt) historisch behandelten Patienten</t>
  </si>
  <si>
    <t>(1 - Nr. 2a) x (Nr. 2 - Nr. 4 x Nr. 3 / Nr. 2a)</t>
  </si>
  <si>
    <t>(Nr. 10 x Nr. 11)</t>
  </si>
  <si>
    <t>10b</t>
  </si>
  <si>
    <t>10a</t>
  </si>
  <si>
    <t xml:space="preserve">MGV-Abgrenzungs-Anpassungsfaktor </t>
  </si>
  <si>
    <t>(Vorgabe durch den Bewertungsausschuss gemäß 420. BA Nr. 7.2 lit.a in den indikationsspezifischen Anlagen des 420. BA, Anlage Nr. 6;</t>
  </si>
  <si>
    <t>10c</t>
  </si>
  <si>
    <t>10d</t>
  </si>
  <si>
    <t>(Nr. 12 x Nr. 9)</t>
  </si>
  <si>
    <t>(Nr. 16 x Nr. 17 x Nr. 10a x (Nr. 10 / Nr. 10c) / (Nr. 10b / Nr. 10d))</t>
  </si>
  <si>
    <t>Im Bereinigungsquartal tatsächlich verwendeter ASV-Fallwert (in Punkten), sofern zutreffend unter Berücksichtigung der regional vereinbarten MGV-Abgrenzung des Bereinigungsquartals</t>
  </si>
  <si>
    <t>(gemäß Beschluss des 420. BA, Anlage Nr. 3 oder sofern zutreffend gemäß 2. Absatz von Nr. 6 des Beschlusses des 420. BA)</t>
  </si>
  <si>
    <t>Entspricht Nr. 10 der Vorjahresquartalsberechnung; falls im Vorjahresquartal noch keine Bereinigung durchgeführt wurde, ist Nr. 10 des Bereinigungsquartals einzutragen</t>
  </si>
  <si>
    <t>ASV-Fallwert (in Punkten) gemäß dem für das Bereinigungsquartal geltenden Beschluss des 420. BA, Anlage Nr. 3</t>
  </si>
  <si>
    <t>ASV-Fallwert (in Punkten) gemäß dem für das Vorjahresquartal geltenden Beschluss des 420. BA, Anlage Nr. 3</t>
  </si>
  <si>
    <t>Entspricht Nr. 10c der Vorjahresquartalsberechnung; falls im Vorjahresquartal noch keine Bereinigung durchgeführt wurde, ist Nr. 10c des Bereinigungsquartals einzutragen</t>
  </si>
  <si>
    <t>Fortentwickelte quotierte ASV-Bereinigungsmenge im Vorjahresquartal des Bereinigungsquartals unter Berücksichtigung einer ggf. geänderten MGV-Abgrenzung</t>
  </si>
  <si>
    <t>Im Vorjahresquartal tatsächlich verwendeter ASV-Fallwert (in Punkten)</t>
  </si>
  <si>
    <t>Indikationsspezifischer Anteilswert (0 &lt; g ≤ 1)</t>
  </si>
  <si>
    <t>Anzahl ASV-Patienten in ausschließlich vertragsärztlichen Teams im Bereinigungsquartal. 
Sofern bis zum Abrechnungsquartal 1/2024 einschließlich eine Bereinigung gemäß Beschluss des 420. BA oder entsprechender Folgebeschlüsse (Vorgaben für die regionalen Gesamtvertragspartner), Nr. 2 über das vierte Jahr hinaus erfolgt, sind gemäß Beschluss des 420. BA oder entsprechender Folgebeschlüsse (Vorgaben für die regionalen Gesamtvertragspartner), Nr. 5.1 als tatsächliche ASV-Patientenzahl die Werte der entsprechenden Kalenderquartale des vierten Bereinigungsjahres als Ausgangsbasis zu verwenden. 
Im Falle einer indikationsspezifischen Entsprechung nach § 116b SGB V (alt) sind die Werte der entsprechenden Kalenderquartale bis zum Ablauf des fünften vollen Jahres nach Inkrafttreten des entsprechenden G-BA-ASV-RL-Beschlusses zu verwenden – z. B. bei der Indikation Tuberkulose die Werte der Quartale 3/2018 bis 2/2019.</t>
  </si>
  <si>
    <t>Anzahl ASV-Patienten in gemischten und ausschließlich Krankenhaus-Teams im Bereinigungsquartal. 
Sofern bis zum Abrechnungsquartal 1/2024 einschließlich eine Bereinigung gemäß Beschluss des 420. BA oder entsprechender Folgebeschlüsse (Vorgaben für die regionalen Gesamtvertragspartner), Nr. 2 über das vierte Jahr hinaus erfolgt, sind gemäß Beschluss des 420. BA oder entsprechender Folgebeschlüsse (Vorgaben für die regionalen Gesamtvertragspartner), Nr. 5.1 als tatsächliche ASV-Patientenzahl die Werte der entsprechenden Kalenderquartale des vierten Bereinigungsjahres als Ausgangsbasis zu verwenden. 
Im Falle einer indikationsspezifischen Entsprechung nach § 116b SGB V (alt) sind die Werte der entsprechenden Kalenderquartale bis zum Ablauf des fünften vollen Jahres nach Inkrafttreten des entsprechenden G-BA-ASV-RL-Beschlusses zu verwenden – z. B. bei der Indikation Tuberkulose die Werte der Quartale 3/2018 bis 2/2019.</t>
  </si>
  <si>
    <t>Gibt der Bewertungsausschuss keinen indikationspezifischen MGV-Abgrenzungs-Anpassungsfaktor vor, so wird ein indikationspezifischer MGV-Abgrenzungs-Anpassungsfaktor von 1,0 verwendet</t>
  </si>
  <si>
    <t>(Vorgabe durch den Bewertungsausschuss gemäß 420. BA Nr. 5.2 lit b in den indikationsspefischen Anlagen des 420. BA;
Gibt der Bewertungsausschuss keinen indikationspezifischen Anteilswert vor, so wird ein indikationspezifischer Anteilswert von 0,5 verwendet)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</si>
</sst>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vertAlign val="subscript"/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sz val="11"/>
      <name val="Arial"/>
      <family val="2"/>
    </font>
    <font>
      <sz val="9"/>
      <name val="Arial"/>
      <family val="2"/>
    </font>
    <font>
      <b/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7030A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59">
    <xf numFmtId="0" fontId="0" fillId="0" borderId="0" xfId="0"/>
    <xf numFmtId="0" fontId="0" fillId="2" borderId="0" xfId="0" applyFill="1"/>
    <xf numFmtId="0" fontId="2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1" fillId="2" borderId="4" xfId="1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 wrapText="1"/>
    </xf>
    <xf numFmtId="0" fontId="9" fillId="0" borderId="0" xfId="0" applyFont="1"/>
    <xf numFmtId="0" fontId="1" fillId="0" borderId="1" xfId="0" applyFont="1" applyBorder="1" applyAlignment="1">
      <alignment vertical="center" wrapText="1"/>
    </xf>
    <xf numFmtId="0" fontId="0" fillId="2" borderId="0" xfId="0" applyFont="1" applyFill="1"/>
    <xf numFmtId="0" fontId="2" fillId="2" borderId="0" xfId="0" applyFont="1" applyFill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7" fillId="2" borderId="4" xfId="0" applyFont="1" applyFill="1" applyBorder="1" applyAlignment="1">
      <alignment horizontal="center" vertical="center" textRotation="90" wrapText="1"/>
    </xf>
    <xf numFmtId="0" fontId="7" fillId="2" borderId="12" xfId="0" applyFont="1" applyFill="1" applyBorder="1" applyAlignment="1">
      <alignment horizontal="center" vertical="center" textRotation="90"/>
    </xf>
    <xf numFmtId="0" fontId="7" fillId="2" borderId="7" xfId="0" applyFont="1" applyFill="1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/>
    </xf>
    <xf numFmtId="0" fontId="0" fillId="0" borderId="8" xfId="0" applyBorder="1" applyAlignment="1">
      <alignment horizontal="center" vertical="center" textRotation="90"/>
    </xf>
    <xf numFmtId="0" fontId="5" fillId="2" borderId="5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 textRotation="90" wrapText="1"/>
    </xf>
    <xf numFmtId="0" fontId="7" fillId="2" borderId="8" xfId="0" applyFont="1" applyFill="1" applyBorder="1" applyAlignment="1">
      <alignment horizontal="center" vertical="center" textRotation="90" wrapText="1"/>
    </xf>
    <xf numFmtId="0" fontId="4" fillId="2" borderId="4" xfId="0" applyFont="1" applyFill="1" applyBorder="1" applyAlignment="1">
      <alignment horizontal="center" vertical="center" textRotation="90" wrapText="1"/>
    </xf>
    <xf numFmtId="0" fontId="4" fillId="2" borderId="12" xfId="0" applyFont="1" applyFill="1" applyBorder="1" applyAlignment="1">
      <alignment horizontal="center" vertical="center" textRotation="90"/>
    </xf>
    <xf numFmtId="0" fontId="1" fillId="2" borderId="7" xfId="0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 wrapText="1"/>
    </xf>
    <xf numFmtId="164" fontId="1" fillId="2" borderId="12" xfId="0" applyNumberFormat="1" applyFont="1" applyFill="1" applyBorder="1" applyAlignment="1">
      <alignment horizontal="center" vertical="center" wrapText="1"/>
    </xf>
    <xf numFmtId="164" fontId="1" fillId="2" borderId="8" xfId="0" applyNumberFormat="1" applyFont="1" applyFill="1" applyBorder="1" applyAlignment="1">
      <alignment horizontal="center" vertical="center" wrapText="1"/>
    </xf>
    <xf numFmtId="1" fontId="5" fillId="2" borderId="4" xfId="0" applyNumberFormat="1" applyFont="1" applyFill="1" applyBorder="1" applyAlignment="1">
      <alignment horizontal="center" vertical="center" wrapText="1"/>
    </xf>
    <xf numFmtId="1" fontId="5" fillId="2" borderId="8" xfId="0" applyNumberFormat="1" applyFont="1" applyFill="1" applyBorder="1" applyAlignment="1">
      <alignment horizontal="center" vertical="center" wrapText="1"/>
    </xf>
    <xf numFmtId="1" fontId="1" fillId="2" borderId="4" xfId="0" applyNumberFormat="1" applyFont="1" applyFill="1" applyBorder="1" applyAlignment="1">
      <alignment horizontal="center" vertical="center" wrapText="1"/>
    </xf>
    <xf numFmtId="1" fontId="1" fillId="2" borderId="8" xfId="0" applyNumberFormat="1" applyFont="1" applyFill="1" applyBorder="1" applyAlignment="1">
      <alignment horizontal="center" vertical="center" wrapText="1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1536701</xdr:colOff>
      <xdr:row>14</xdr:row>
      <xdr:rowOff>228600</xdr:rowOff>
    </xdr:from>
    <xdr:to>
      <xdr:col>3</xdr:col>
      <xdr:colOff>5085080</xdr:colOff>
      <xdr:row>16</xdr:row>
      <xdr:rowOff>150112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F837DF59-CAF0-4037-B0AE-487140EFB4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69658" y="6030686"/>
          <a:ext cx="3555999" cy="465797"/>
        </a:xfrm>
        <a:prstGeom prst="rect">
          <a:avLst/>
        </a:prstGeom>
        <a:effectLst>
          <a:glow>
            <a:schemeClr val="bg1"/>
          </a:glo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F46"/>
  <sheetViews>
    <sheetView tabSelected="1" zoomScale="70" zoomScaleNormal="70" workbookViewId="0"/>
  </sheetViews>
  <sheetFormatPr baseColWidth="10" defaultColWidth="11.42578125" defaultRowHeight="15" x14ac:dyDescent="0.25"/>
  <cols>
    <col min="2" max="2" width="18.5703125" customWidth="1"/>
    <col min="3" max="3" width="4.42578125" bestFit="1" customWidth="1"/>
    <col min="4" max="4" width="128.5703125" customWidth="1"/>
    <col min="5" max="5" width="3.5703125" customWidth="1"/>
    <col min="6" max="6" width="10.5703125" customWidth="1"/>
  </cols>
  <sheetData>
    <row r="1" spans="2:6" ht="15.75" thickBot="1" x14ac:dyDescent="0.3"/>
    <row r="2" spans="2:6" ht="128.25" x14ac:dyDescent="0.25">
      <c r="B2" s="27" t="s">
        <v>30</v>
      </c>
      <c r="C2" s="32">
        <v>1</v>
      </c>
      <c r="D2" s="4" t="s">
        <v>54</v>
      </c>
      <c r="E2" s="34" t="s">
        <v>6</v>
      </c>
      <c r="F2" s="36"/>
    </row>
    <row r="3" spans="2:6" ht="15.75" thickBot="1" x14ac:dyDescent="0.3">
      <c r="B3" s="28"/>
      <c r="C3" s="33"/>
      <c r="D3" s="5" t="s">
        <v>0</v>
      </c>
      <c r="E3" s="35"/>
      <c r="F3" s="37"/>
    </row>
    <row r="4" spans="2:6" ht="128.25" x14ac:dyDescent="0.25">
      <c r="B4" s="28"/>
      <c r="C4" s="32">
        <v>2</v>
      </c>
      <c r="D4" s="4" t="s">
        <v>55</v>
      </c>
      <c r="E4" s="34" t="s">
        <v>5</v>
      </c>
      <c r="F4" s="36"/>
    </row>
    <row r="5" spans="2:6" ht="15.75" thickBot="1" x14ac:dyDescent="0.3">
      <c r="B5" s="28"/>
      <c r="C5" s="33"/>
      <c r="D5" s="5" t="s">
        <v>1</v>
      </c>
      <c r="E5" s="35"/>
      <c r="F5" s="37"/>
    </row>
    <row r="6" spans="2:6" x14ac:dyDescent="0.25">
      <c r="B6" s="28"/>
      <c r="C6" s="32" t="s">
        <v>31</v>
      </c>
      <c r="D6" s="4" t="s">
        <v>53</v>
      </c>
      <c r="E6" s="38" t="s">
        <v>33</v>
      </c>
      <c r="F6" s="40">
        <v>0.5</v>
      </c>
    </row>
    <row r="7" spans="2:6" ht="24.75" thickBot="1" x14ac:dyDescent="0.3">
      <c r="B7" s="28"/>
      <c r="C7" s="33"/>
      <c r="D7" s="5" t="s">
        <v>57</v>
      </c>
      <c r="E7" s="39"/>
      <c r="F7" s="41"/>
    </row>
    <row r="8" spans="2:6" x14ac:dyDescent="0.25">
      <c r="B8" s="28"/>
      <c r="C8" s="42">
        <v>3</v>
      </c>
      <c r="D8" s="12" t="s">
        <v>34</v>
      </c>
      <c r="E8" s="43" t="s">
        <v>8</v>
      </c>
      <c r="F8" s="36"/>
    </row>
    <row r="9" spans="2:6" ht="15.75" thickBot="1" x14ac:dyDescent="0.3">
      <c r="B9" s="28"/>
      <c r="C9" s="33"/>
      <c r="D9" s="5" t="s">
        <v>2</v>
      </c>
      <c r="E9" s="35"/>
      <c r="F9" s="37"/>
    </row>
    <row r="10" spans="2:6" ht="31.5" customHeight="1" thickBot="1" x14ac:dyDescent="0.3">
      <c r="B10" s="28"/>
      <c r="C10" s="9">
        <v>4</v>
      </c>
      <c r="D10" s="4" t="s">
        <v>9</v>
      </c>
      <c r="E10" s="13" t="s">
        <v>4</v>
      </c>
      <c r="F10" s="14"/>
    </row>
    <row r="11" spans="2:6" ht="28.5" x14ac:dyDescent="0.25">
      <c r="B11" s="29"/>
      <c r="C11" s="32">
        <v>5</v>
      </c>
      <c r="D11" s="4" t="s">
        <v>10</v>
      </c>
      <c r="E11" s="15"/>
      <c r="F11" s="36">
        <f>(1-F6)*(F4 - F8*F10 / F6)</f>
        <v>0</v>
      </c>
    </row>
    <row r="12" spans="2:6" ht="15.75" thickBot="1" x14ac:dyDescent="0.3">
      <c r="B12" s="29"/>
      <c r="C12" s="33"/>
      <c r="D12" s="5" t="s">
        <v>35</v>
      </c>
      <c r="E12" s="16"/>
      <c r="F12" s="37"/>
    </row>
    <row r="13" spans="2:6" ht="28.5" x14ac:dyDescent="0.25">
      <c r="B13" s="28"/>
      <c r="C13" s="42">
        <v>6</v>
      </c>
      <c r="D13" s="11" t="s">
        <v>11</v>
      </c>
      <c r="E13" s="12"/>
      <c r="F13" s="36">
        <f>((F6*F4)+MAX(0,F11))</f>
        <v>0</v>
      </c>
    </row>
    <row r="14" spans="2:6" ht="15.75" thickBot="1" x14ac:dyDescent="0.3">
      <c r="B14" s="28"/>
      <c r="C14" s="33"/>
      <c r="D14" s="5" t="s">
        <v>32</v>
      </c>
      <c r="E14" s="2"/>
      <c r="F14" s="37"/>
    </row>
    <row r="15" spans="2:6" ht="28.5" x14ac:dyDescent="0.25">
      <c r="B15" s="28"/>
      <c r="C15" s="32">
        <v>7</v>
      </c>
      <c r="D15" s="4" t="s">
        <v>12</v>
      </c>
      <c r="E15" s="34" t="s">
        <v>7</v>
      </c>
      <c r="F15" s="36">
        <f>F2+F13</f>
        <v>0</v>
      </c>
    </row>
    <row r="16" spans="2:6" x14ac:dyDescent="0.25">
      <c r="B16" s="28"/>
      <c r="C16" s="42"/>
      <c r="D16" s="7" t="s">
        <v>3</v>
      </c>
      <c r="E16" s="43"/>
      <c r="F16" s="44"/>
    </row>
    <row r="17" spans="2:6" ht="15.75" thickBot="1" x14ac:dyDescent="0.3">
      <c r="B17" s="28"/>
      <c r="C17" s="33"/>
      <c r="D17" s="5"/>
      <c r="E17" s="35"/>
      <c r="F17" s="37"/>
    </row>
    <row r="18" spans="2:6" x14ac:dyDescent="0.25">
      <c r="B18" s="30"/>
      <c r="C18" s="32">
        <v>8</v>
      </c>
      <c r="D18" s="4" t="s">
        <v>13</v>
      </c>
      <c r="E18" s="4"/>
      <c r="F18" s="36"/>
    </row>
    <row r="19" spans="2:6" ht="15.75" thickBot="1" x14ac:dyDescent="0.3">
      <c r="B19" s="30"/>
      <c r="C19" s="33"/>
      <c r="D19" s="5" t="s">
        <v>19</v>
      </c>
      <c r="E19" s="5"/>
      <c r="F19" s="37"/>
    </row>
    <row r="20" spans="2:6" ht="28.5" x14ac:dyDescent="0.25">
      <c r="B20" s="30"/>
      <c r="C20" s="32">
        <v>9</v>
      </c>
      <c r="D20" s="4" t="s">
        <v>14</v>
      </c>
      <c r="E20" s="4"/>
      <c r="F20" s="36">
        <f>MIN(F15,F18)</f>
        <v>0</v>
      </c>
    </row>
    <row r="21" spans="2:6" ht="15.75" thickBot="1" x14ac:dyDescent="0.3">
      <c r="B21" s="31"/>
      <c r="C21" s="33"/>
      <c r="D21" s="5" t="s">
        <v>15</v>
      </c>
      <c r="E21" s="5"/>
      <c r="F21" s="37"/>
    </row>
    <row r="22" spans="2:6" ht="28.5" x14ac:dyDescent="0.25">
      <c r="B22" s="49" t="s">
        <v>29</v>
      </c>
      <c r="C22" s="45">
        <v>10</v>
      </c>
      <c r="D22" s="26" t="s">
        <v>45</v>
      </c>
      <c r="E22" s="19"/>
      <c r="F22" s="36"/>
    </row>
    <row r="23" spans="2:6" ht="15.75" thickBot="1" x14ac:dyDescent="0.3">
      <c r="B23" s="50"/>
      <c r="C23" s="46"/>
      <c r="D23" s="5" t="s">
        <v>46</v>
      </c>
      <c r="E23" s="2"/>
      <c r="F23" s="37"/>
    </row>
    <row r="24" spans="2:6" x14ac:dyDescent="0.25">
      <c r="B24" s="50"/>
      <c r="C24" s="45" t="s">
        <v>38</v>
      </c>
      <c r="D24" s="18" t="s">
        <v>39</v>
      </c>
      <c r="E24" s="20"/>
      <c r="F24" s="52">
        <v>1</v>
      </c>
    </row>
    <row r="25" spans="2:6" x14ac:dyDescent="0.25">
      <c r="B25" s="50"/>
      <c r="C25" s="51"/>
      <c r="D25" s="20" t="s">
        <v>40</v>
      </c>
      <c r="E25" s="20"/>
      <c r="F25" s="53"/>
    </row>
    <row r="26" spans="2:6" ht="24.75" thickBot="1" x14ac:dyDescent="0.3">
      <c r="B26" s="50"/>
      <c r="C26" s="46"/>
      <c r="D26" s="20" t="s">
        <v>56</v>
      </c>
      <c r="E26" s="20"/>
      <c r="F26" s="54"/>
    </row>
    <row r="27" spans="2:6" x14ac:dyDescent="0.25">
      <c r="B27" s="50"/>
      <c r="C27" s="45" t="s">
        <v>37</v>
      </c>
      <c r="D27" s="26" t="s">
        <v>52</v>
      </c>
      <c r="E27" s="21"/>
      <c r="F27" s="36"/>
    </row>
    <row r="28" spans="2:6" ht="24.75" thickBot="1" x14ac:dyDescent="0.3">
      <c r="B28" s="50"/>
      <c r="C28" s="46"/>
      <c r="D28" s="5" t="s">
        <v>47</v>
      </c>
      <c r="E28" s="2"/>
      <c r="F28" s="37"/>
    </row>
    <row r="29" spans="2:6" s="17" customFormat="1" ht="15.75" thickBot="1" x14ac:dyDescent="0.3">
      <c r="B29" s="50"/>
      <c r="C29" s="22" t="s">
        <v>41</v>
      </c>
      <c r="D29" s="26" t="s">
        <v>48</v>
      </c>
      <c r="E29" s="2"/>
      <c r="F29" s="8"/>
    </row>
    <row r="30" spans="2:6" s="17" customFormat="1" x14ac:dyDescent="0.25">
      <c r="B30" s="50"/>
      <c r="C30" s="24" t="s">
        <v>42</v>
      </c>
      <c r="D30" s="26" t="s">
        <v>49</v>
      </c>
      <c r="E30" s="21"/>
      <c r="F30" s="36"/>
    </row>
    <row r="31" spans="2:6" ht="24" customHeight="1" thickBot="1" x14ac:dyDescent="0.3">
      <c r="B31" s="50"/>
      <c r="C31" s="25"/>
      <c r="D31" s="5" t="s">
        <v>50</v>
      </c>
      <c r="E31" s="2"/>
      <c r="F31" s="37"/>
    </row>
    <row r="32" spans="2:6" ht="43.5" thickBot="1" x14ac:dyDescent="0.3">
      <c r="B32" s="50"/>
      <c r="C32" s="22">
        <v>11</v>
      </c>
      <c r="D32" s="23" t="s">
        <v>22</v>
      </c>
      <c r="E32" s="2"/>
      <c r="F32" s="8"/>
    </row>
    <row r="33" spans="2:6" x14ac:dyDescent="0.25">
      <c r="B33" s="50"/>
      <c r="C33" s="45">
        <v>12</v>
      </c>
      <c r="D33" s="23" t="s">
        <v>25</v>
      </c>
      <c r="E33" s="20"/>
      <c r="F33" s="36">
        <f>F22*F32</f>
        <v>0</v>
      </c>
    </row>
    <row r="34" spans="2:6" ht="15.75" thickBot="1" x14ac:dyDescent="0.3">
      <c r="B34" s="50"/>
      <c r="C34" s="46"/>
      <c r="D34" s="2" t="s">
        <v>36</v>
      </c>
      <c r="E34" s="2"/>
      <c r="F34" s="37"/>
    </row>
    <row r="35" spans="2:6" ht="29.25" thickBot="1" x14ac:dyDescent="0.3">
      <c r="B35" s="27" t="s">
        <v>24</v>
      </c>
      <c r="C35" s="10">
        <v>13</v>
      </c>
      <c r="D35" s="6" t="s">
        <v>20</v>
      </c>
      <c r="E35" s="3"/>
      <c r="F35" s="8"/>
    </row>
    <row r="36" spans="2:6" x14ac:dyDescent="0.25">
      <c r="B36" s="47"/>
      <c r="C36" s="32">
        <v>14</v>
      </c>
      <c r="D36" s="4" t="s">
        <v>16</v>
      </c>
      <c r="E36" s="1"/>
      <c r="F36" s="36">
        <f>F33*F20</f>
        <v>0</v>
      </c>
    </row>
    <row r="37" spans="2:6" ht="15.75" thickBot="1" x14ac:dyDescent="0.3">
      <c r="B37" s="47"/>
      <c r="C37" s="33"/>
      <c r="D37" s="5" t="s">
        <v>43</v>
      </c>
      <c r="E37" s="5"/>
      <c r="F37" s="37"/>
    </row>
    <row r="38" spans="2:6" x14ac:dyDescent="0.25">
      <c r="B38" s="47"/>
      <c r="C38" s="32">
        <v>15</v>
      </c>
      <c r="D38" s="4" t="s">
        <v>17</v>
      </c>
      <c r="E38" s="1"/>
      <c r="F38" s="36">
        <f>F36*F35</f>
        <v>0</v>
      </c>
    </row>
    <row r="39" spans="2:6" ht="15.75" thickBot="1" x14ac:dyDescent="0.3">
      <c r="B39" s="47"/>
      <c r="C39" s="33"/>
      <c r="D39" s="5" t="s">
        <v>27</v>
      </c>
      <c r="E39" s="5"/>
      <c r="F39" s="37"/>
    </row>
    <row r="40" spans="2:6" x14ac:dyDescent="0.25">
      <c r="B40" s="47"/>
      <c r="C40" s="32">
        <v>16</v>
      </c>
      <c r="D40" s="4" t="s">
        <v>18</v>
      </c>
      <c r="E40" s="1"/>
      <c r="F40" s="36"/>
    </row>
    <row r="41" spans="2:6" ht="15.75" thickBot="1" x14ac:dyDescent="0.3">
      <c r="B41" s="47"/>
      <c r="C41" s="33"/>
      <c r="D41" s="5" t="s">
        <v>28</v>
      </c>
      <c r="E41" s="5"/>
      <c r="F41" s="37"/>
    </row>
    <row r="42" spans="2:6" ht="43.5" thickBot="1" x14ac:dyDescent="0.3">
      <c r="B42" s="47"/>
      <c r="C42" s="10">
        <v>17</v>
      </c>
      <c r="D42" s="6" t="s">
        <v>21</v>
      </c>
      <c r="E42" s="5"/>
      <c r="F42" s="8"/>
    </row>
    <row r="43" spans="2:6" ht="28.5" x14ac:dyDescent="0.25">
      <c r="B43" s="47"/>
      <c r="C43" s="32">
        <v>18</v>
      </c>
      <c r="D43" s="4" t="s">
        <v>51</v>
      </c>
      <c r="E43" s="1"/>
      <c r="F43" s="55" t="e">
        <f>F40*F42*F24*(F22/F29)/(F27/F30)</f>
        <v>#DIV/0!</v>
      </c>
    </row>
    <row r="44" spans="2:6" ht="26.1" customHeight="1" thickBot="1" x14ac:dyDescent="0.3">
      <c r="B44" s="47"/>
      <c r="C44" s="33"/>
      <c r="D44" s="2" t="s">
        <v>44</v>
      </c>
      <c r="E44" s="5"/>
      <c r="F44" s="56"/>
    </row>
    <row r="45" spans="2:6" ht="17.45" customHeight="1" x14ac:dyDescent="0.25">
      <c r="B45" s="47"/>
      <c r="C45" s="32">
        <v>19</v>
      </c>
      <c r="D45" s="4" t="s">
        <v>23</v>
      </c>
      <c r="E45" s="1"/>
      <c r="F45" s="57" t="e">
        <f>F38-F43</f>
        <v>#DIV/0!</v>
      </c>
    </row>
    <row r="46" spans="2:6" ht="15.75" thickBot="1" x14ac:dyDescent="0.3">
      <c r="B46" s="48"/>
      <c r="C46" s="33"/>
      <c r="D46" s="5" t="s">
        <v>26</v>
      </c>
      <c r="E46" s="5"/>
      <c r="F46" s="58"/>
    </row>
  </sheetData>
  <mergeCells count="45">
    <mergeCell ref="F27:F28"/>
    <mergeCell ref="F40:F41"/>
    <mergeCell ref="C43:C44"/>
    <mergeCell ref="F43:F44"/>
    <mergeCell ref="C45:C46"/>
    <mergeCell ref="F45:F46"/>
    <mergeCell ref="F30:F31"/>
    <mergeCell ref="C18:C19"/>
    <mergeCell ref="F18:F19"/>
    <mergeCell ref="C33:C34"/>
    <mergeCell ref="F33:F34"/>
    <mergeCell ref="B35:B46"/>
    <mergeCell ref="C36:C37"/>
    <mergeCell ref="F36:F37"/>
    <mergeCell ref="C38:C39"/>
    <mergeCell ref="F38:F39"/>
    <mergeCell ref="C40:C41"/>
    <mergeCell ref="B22:B34"/>
    <mergeCell ref="C22:C23"/>
    <mergeCell ref="F22:F23"/>
    <mergeCell ref="C24:C26"/>
    <mergeCell ref="F24:F26"/>
    <mergeCell ref="C27:C28"/>
    <mergeCell ref="F11:F12"/>
    <mergeCell ref="C13:C14"/>
    <mergeCell ref="F13:F14"/>
    <mergeCell ref="C15:C17"/>
    <mergeCell ref="E15:E17"/>
    <mergeCell ref="F15:F17"/>
    <mergeCell ref="B2:B21"/>
    <mergeCell ref="C2:C3"/>
    <mergeCell ref="E2:E3"/>
    <mergeCell ref="F2:F3"/>
    <mergeCell ref="C4:C5"/>
    <mergeCell ref="E4:E5"/>
    <mergeCell ref="F4:F5"/>
    <mergeCell ref="C6:C7"/>
    <mergeCell ref="E6:E7"/>
    <mergeCell ref="F6:F7"/>
    <mergeCell ref="C20:C21"/>
    <mergeCell ref="F20:F21"/>
    <mergeCell ref="C8:C9"/>
    <mergeCell ref="E8:E9"/>
    <mergeCell ref="F8:F9"/>
    <mergeCell ref="C11:C12"/>
  </mergeCells>
  <pageMargins left="0.11811023622047245" right="0.11811023622047245" top="0.78740157480314965" bottom="0.78740157480314965" header="0.31496062992125984" footer="0.31496062992125984"/>
  <pageSetup paperSize="8" scale="81" orientation="portrait" r:id="rId1"/>
  <ignoredErrors>
    <ignoredError sqref="F43:F46" evalError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npInfo xmlns="https://www.novapath.de/xmlns">eyJjb250ZW50Ijoie1widmVyc2lvblwiOntcImNvbnRlbnRcIjp7XCJmb3JtYXRcIjo0LFwiYXBwbGljYXRpb25cIjpcIjYuOC41LjE1OTkzXCIsXCJjbGllbnRUeXBlXCI6bnVsbH0sXCJsYXN0VXBkYXRlXCI6MTcwMjU1OTYxNixcInRlbmFudElkXCI6XCI5RENCMzRBRS1FMEE5LTQxNDQtQkE3NC04QTFCQ0E1QUM5QTVcIixcImNsaWVudElkXCI6XCJ6b2V1ejNwYXNnNDVidTdsZzN4bW4wcnJ0Nm1seTFtMFwifSxcImRvY3VtZW50XCI6e1wiY29udGVudFwiOntcImlkXCI6XCJBMzgyMERCU00zRzEyRldCVEI2NllDUUlWTFwiLFwicHJldmlvdXNJZFwiOlwiSFVCOE1HNTlFVzBMRVlZSDFVMVhWT05ZTEtcIixcInBhdGhcIjpcImxWT0ZzQnhTeEpRTkRmNmRLNU9oY0t0NkJQdDI3M21ESHIxa2tVbEtPUXFCaFpzdlJsTDRRUnlTb1kzd1BTeXRvMThiUmlWeW9RTDBFZUp3R2U5S2RBPT1cIixcImRlbGV0ZUFmdGVyRGF0ZVwiOm51bGwsXCJvcmlnaW5hbEFwcGxpY2F0aW9uXCI6XCJFeGNlbFwiLFwiZmxhZ3NcIjpbMF19LFwibGFzdFVwZGF0ZVwiOjE3MDI2MzUxMzAsXCJ0ZW5hbnRJZFwiOlwiOURDQjM0QUUtRTBBOS00MTQ0LUJBNzQtOEExQkNBNUFDOUE1XCIsXCJjbGllbnRJZFwiOlwiem9ldXozcGFzZzQ1YnU3bGczeG1uMHJydDZtbHkxbTBcIn0sXCJjb25maWRlbnRpYWxpdHlcIjp7XCJjb250ZW50XCI6e1widGVuYW50SWRcIjpcIjlEQ0IzNEFFLUUwQTktNDE0NC1CQTc0LThBMUJDQTVBQzlBNVwiLFwicmVmZXJlbmNlSWRcIjpcIjlCQTIxN0U4OUNGRDQ5QUJBNUIwMjExNDYxODYzNEFEXCIsXCJjYXRlZ29yeU5hbWVcIjp7fSxcIm5hbWVcIjp7XCJERUZBVUxUXCI6XCJFeHRlcm4tVmVydHJhdWxpY2hcIixcIkRFXCI6XCJFeHRlcm4tVmVydHJhdWxpY2hcIn0sXCJmbGFnc1wiOltdfSxcImxhc3RVcGRhdGVcIjoxNzAyNTU5NjE2LFwidGVuYW50SWRcIjpcIjlEQ0IzNEFFLUUwQTktNDE0NC1CQTc0LThBMUJDQTVBQzlBNVwiLFwiY2xpZW50SWRcIjpcInpvZXV6M3Bhc2c0NWJ1N2xnM3htbjBycnQ2bWx5MW0wXCJ9LFwic2VjdXJpdHlcIjp7XCJjb250ZW50XCI6e1wic2V2ZXJpdHlcIjozMDAwLFwiZGxwSW5mb1wiOlwiXCIsXCJzZWN1cml0eUZsYWdzXCI6W119LFwibGFzdFVwZGF0ZVwiOjE3MDI1NTk2MTYsXCJ0ZW5hbnRJZFwiOlwiOURDQjM0QUUtRTBBOS00MTQ0LUJBNzQtOEExQkNBNUFDOUE1XCIsXCJjbGllbnRJZFwiOlwiem9ldXozcGFzZzQ1YnU3bGczeG1uMHJydDZtbHkxbTBcIn0sXCJtYXJraW5nXCI6e1wiY29udGVudFwiOntcImNvbG9yXCI6XCIjZmY5Njk2XCJ9LFwibGFzdFVwZGF0ZVwiOjE3MDI1NTk2MTYsXCJ0ZW5hbnRJZFwiOlwiOURDQjM0QUUtRTBBOS00MTQ0LUJBNzQtOEExQkNBNUFDOUE1XCIsXCJjbGllbnRJZFwiOlwiem9ldXozcGFzZzQ1YnU3bGczeG1uMHJydDZtbHkxbTBcIn19Iiwic2lnbmF0dXJlIjoicXZ4aGw2eTI1cVhHZmVPZytyY2VoeTVleWNGaFdEdjFLQWJrbXM5anJuandzbm1MTXZOK2pGWWtidW9GWEhKQ3l1SWYvSmErTU5kRnNxNnN2NWxGRFE9PSJ9</npInfo>
</file>

<file path=customXml/itemProps1.xml><?xml version="1.0" encoding="utf-8"?>
<ds:datastoreItem xmlns:ds="http://schemas.openxmlformats.org/officeDocument/2006/customXml" ds:itemID="{3EF00599-6F14-4857-8111-F28EB6756431}">
  <ds:schemaRefs>
    <ds:schemaRef ds:uri="https://www.novapath.de/xmln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Rechenschema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2018-07-09T09:37:44Z</dcterms:created>
  <dcterms:modified xsi:type="dcterms:W3CDTF">2024-01-24T11:46:38Z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lassifizierung">
    <vt:lpwstr>Extern-Vertraulich</vt:lpwstr>
  </property>
  <property fmtid="{D5CDD505-2E9C-101B-9397-08002B2CF9AE}" pid="3" name="Klassifizierungs-Id">
    <vt:lpwstr>9BA217E89CFD49ABA5B02114618634AD</vt:lpwstr>
  </property>
  <property fmtid="{D5CDD505-2E9C-101B-9397-08002B2CF9AE}" pid="4" name="Klassifizierungs-Datum">
    <vt:lpwstr>12/14/2023 13:13:36</vt:lpwstr>
  </property>
  <property fmtid="{D5CDD505-2E9C-101B-9397-08002B2CF9AE}" pid="5" name="NovaPath-SeverityName">
    <vt:lpwstr>Hoch</vt:lpwstr>
  </property>
  <property fmtid="{D5CDD505-2E9C-101B-9397-08002B2CF9AE}" pid="6" name="NovaPath-SeverityLevel">
    <vt:lpwstr>3000</vt:lpwstr>
  </property>
  <property fmtid="{D5CDD505-2E9C-101B-9397-08002B2CF9AE}" pid="7" name="Dokumenten-ID">
    <vt:lpwstr>A3820DBSM3G12FWBTB66YCQIVL</vt:lpwstr>
  </property>
  <property fmtid="{D5CDD505-2E9C-101B-9397-08002B2CF9AE}" pid="8" name="NovaPath-Version">
    <vt:lpwstr>6.8.5.15993</vt:lpwstr>
  </property>
</Properties>
</file>